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ы" sheetId="1" r:id="rId1"/>
    <sheet name="новая форма" sheetId="2" r:id="rId2"/>
  </sheets>
  <definedNames>
    <definedName name="sub_21202" localSheetId="1">'новая форма'!$A$64</definedName>
    <definedName name="sub_21203" localSheetId="1">'новая форма'!$A$92</definedName>
    <definedName name="sub_21204" localSheetId="1">'новая форма'!$A$113</definedName>
    <definedName name="sub_3101" localSheetId="1">'новая форма'!$A$30</definedName>
    <definedName name="sub_31010" localSheetId="1">'новая форма'!$A$48</definedName>
    <definedName name="sub_3102" localSheetId="1">'новая форма'!$A$31</definedName>
    <definedName name="sub_3103" localSheetId="1">'новая форма'!$A$32</definedName>
    <definedName name="sub_3104" localSheetId="1">'новая форма'!$A$33</definedName>
    <definedName name="sub_3105" localSheetId="1">'новая форма'!$A$34</definedName>
    <definedName name="sub_3106" localSheetId="1">'новая форма'!$A$35</definedName>
    <definedName name="sub_3107" localSheetId="1">'новая форма'!$A$36</definedName>
    <definedName name="sub_3108" localSheetId="1">'новая форма'!$A$37</definedName>
    <definedName name="sub_3109" localSheetId="1">'новая форма'!$A$47</definedName>
    <definedName name="sub_3110" localSheetId="1">'новая форма'!$A$28</definedName>
    <definedName name="sub_3111" localSheetId="1">'новая форма'!$A$49</definedName>
    <definedName name="sub_3112" localSheetId="1">'новая форма'!$A$53</definedName>
    <definedName name="sub_3113" localSheetId="1">'новая форма'!$A$54</definedName>
    <definedName name="sub_3114" localSheetId="1">'новая форма'!$A$55</definedName>
    <definedName name="sub_3115" localSheetId="1">'новая форма'!$A$56</definedName>
    <definedName name="sub_3116" localSheetId="1">'новая форма'!$A$57</definedName>
    <definedName name="sub_3117" localSheetId="1">'новая форма'!$A$58</definedName>
    <definedName name="sub_3118" localSheetId="1">'новая форма'!$A$59</definedName>
    <definedName name="sub_3119" localSheetId="1">'новая форма'!$A$60</definedName>
    <definedName name="sub_3120" localSheetId="1">'новая форма'!$A$45</definedName>
    <definedName name="sub_3121" localSheetId="1">'новая форма'!$A$68</definedName>
    <definedName name="sub_3122" localSheetId="1">'новая форма'!$A$69</definedName>
    <definedName name="sub_3123" localSheetId="1">'новая форма'!$A$73</definedName>
    <definedName name="sub_3124" localSheetId="1">'новая форма'!$A$77</definedName>
    <definedName name="sub_3125" localSheetId="1">'новая форма'!$A$80</definedName>
    <definedName name="sub_3126" localSheetId="1">'новая форма'!$A$83</definedName>
    <definedName name="sub_3127" localSheetId="1">'новая форма'!$A$89</definedName>
    <definedName name="sub_3128" localSheetId="1">'новая форма'!$A$90</definedName>
    <definedName name="sub_3129" localSheetId="1">'новая форма'!$A$91</definedName>
    <definedName name="sub_3130" localSheetId="1">'новая форма'!$A$51</definedName>
    <definedName name="sub_3131" localSheetId="1">'новая форма'!$A$96</definedName>
    <definedName name="sub_3132" localSheetId="1">'новая форма'!$A$97</definedName>
    <definedName name="sub_3133" localSheetId="1">'новая форма'!$A$98</definedName>
    <definedName name="sub_3134" localSheetId="1">'новая форма'!$A$99</definedName>
    <definedName name="sub_3135" localSheetId="1">'новая форма'!$A$100</definedName>
    <definedName name="sub_3136" localSheetId="1">'новая форма'!$A$101</definedName>
    <definedName name="sub_3137" localSheetId="1">'новая форма'!$A$102</definedName>
    <definedName name="sub_3138" localSheetId="1">'новая форма'!$A$103</definedName>
    <definedName name="sub_3139" localSheetId="1">'новая форма'!$A$107</definedName>
    <definedName name="sub_3140" localSheetId="1">'новая форма'!$A$62</definedName>
    <definedName name="sub_3150" localSheetId="1">'новая форма'!$A$71</definedName>
    <definedName name="sub_3160" localSheetId="1">'новая форма'!$A$75</definedName>
    <definedName name="sub_3170" localSheetId="1">'новая форма'!$A$87</definedName>
    <definedName name="sub_3180" localSheetId="1">'новая форма'!$A$94</definedName>
    <definedName name="sub_3190" localSheetId="1">'новая форма'!$A$105</definedName>
    <definedName name="_xlnm.Print_Area" localSheetId="1">'новая форма'!$A$1:$J$126</definedName>
  </definedNames>
  <calcPr fullCalcOnLoad="1"/>
</workbook>
</file>

<file path=xl/sharedStrings.xml><?xml version="1.0" encoding="utf-8"?>
<sst xmlns="http://schemas.openxmlformats.org/spreadsheetml/2006/main" count="273" uniqueCount="188">
  <si>
    <t>от 17 декабря 2012 г. № 1317</t>
  </si>
  <si>
    <t>Форма доклада</t>
  </si>
  <si>
    <t>о достигнутых значениях показателей для оценки эффективности деятельности органов местного</t>
  </si>
  <si>
    <t>Дата "______"_______________ ______г.</t>
  </si>
  <si>
    <t>1. Показатели эффективности деятельности органов местного самоуправления городского округа</t>
  </si>
  <si>
    <t>Еденица измерения</t>
  </si>
  <si>
    <t>Примечание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</si>
  <si>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</si>
  <si>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</si>
  <si>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</si>
  <si>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</si>
  <si>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-"-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</si>
  <si>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</si>
  <si>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</si>
  <si>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</si>
  <si>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</si>
  <si>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</si>
  <si>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</si>
  <si>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</si>
  <si>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</si>
  <si>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</si>
  <si>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</si>
  <si>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</si>
  <si>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</si>
  <si>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</si>
  <si>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</si>
  <si>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</si>
  <si>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</si>
  <si>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</si>
  <si>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</si>
  <si>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</si>
  <si>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</si>
  <si>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</si>
  <si>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</si>
  <si>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</si>
  <si>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</si>
  <si>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</si>
  <si>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</si>
  <si>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</si>
  <si>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</si>
  <si>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</si>
  <si>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</si>
  <si>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</si>
  <si>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</si>
  <si>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</si>
  <si>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</si>
  <si>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</si>
  <si>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</si>
  <si>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</si>
  <si>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</si>
  <si>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</si>
  <si>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</si>
  <si>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</si>
  <si>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</si>
  <si>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Удовлетворенность населения деятельностью органов местного самоуправления городского округа (муниципального района)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</si>
  <si>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</si>
  <si>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</si>
  <si>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</si>
  <si>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</si>
  <si>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</si>
  <si>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</si>
  <si>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Подпись____________________________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</si>
  <si>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</si>
  <si>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</si>
  <si>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</si>
  <si>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</si>
  <si>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</si>
  <si>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</si>
  <si>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в том числе</t>
  </si>
  <si>
    <t>клубами и учреждениями клубного типа</t>
  </si>
  <si>
    <t>библиотеками</t>
  </si>
  <si>
    <t>парками культуры и отдыха</t>
  </si>
  <si>
    <t>Среднегодовая численность постоянного населения</t>
  </si>
  <si>
    <t>тыс. человек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</si>
  <si>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</si>
  <si>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учреждениями:</t>
  </si>
  <si>
    <t>Трубников Владимир Вячеславович</t>
  </si>
  <si>
    <t>Зиминское городское муниципальное образование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</si>
  <si>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</si>
  <si>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</t>
  </si>
  <si>
    <t>Отчетная информация</t>
  </si>
  <si>
    <t>№ п/п</t>
  </si>
  <si>
    <t>1.</t>
  </si>
  <si>
    <t>процентов</t>
  </si>
  <si>
    <t>2.</t>
  </si>
  <si>
    <t>3.</t>
  </si>
  <si>
    <t>4.</t>
  </si>
  <si>
    <t>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</si>
  <si>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</si>
  <si>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6.</t>
  </si>
  <si>
    <t>7.</t>
  </si>
  <si>
    <t>тыс. рублей</t>
  </si>
  <si>
    <t>8.</t>
  </si>
  <si>
    <t>9.</t>
  </si>
  <si>
    <t>10.</t>
  </si>
  <si>
    <t>11.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</si>
  <si>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</si>
  <si>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12.</t>
  </si>
  <si>
    <t>13.</t>
  </si>
  <si>
    <t>14.</t>
  </si>
  <si>
    <t>15.</t>
  </si>
  <si>
    <t>кв. метров</t>
  </si>
  <si>
    <t>16.</t>
  </si>
  <si>
    <t>рублей</t>
  </si>
  <si>
    <t>17.</t>
  </si>
  <si>
    <t>18.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</si>
  <si>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</si>
  <si>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19.</t>
  </si>
  <si>
    <t>20.</t>
  </si>
  <si>
    <t>21.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</si>
  <si>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</si>
  <si>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22.</t>
  </si>
  <si>
    <t>23.</t>
  </si>
  <si>
    <t>24.</t>
  </si>
  <si>
    <t>25.</t>
  </si>
  <si>
    <t>26.</t>
  </si>
  <si>
    <t>единиц</t>
  </si>
  <si>
    <t>27.</t>
  </si>
  <si>
    <t>28.</t>
  </si>
  <si>
    <t>29.</t>
  </si>
  <si>
    <t>30.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</si>
  <si>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</si>
  <si>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</si>
  <si>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</si>
  <si>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31.</t>
  </si>
  <si>
    <t>процентов от числа опрошенных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</si>
  <si>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</si>
  <si>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</si>
  <si>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</si>
  <si>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</si>
  <si>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</si>
  <si>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</si>
  <si>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</si>
  <si>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</si>
  <si>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</si>
  <si>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</si>
  <si>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Утверждена</t>
  </si>
  <si>
    <t>постановлением Правительства РФ</t>
  </si>
  <si>
    <t>(муниципального района)</t>
  </si>
  <si>
    <t>да</t>
  </si>
  <si>
    <t>Перечень экспертных показателей для оценки эффективности деятельности органов местного самоуправления городских округов и муниципальных районов Иркутской области</t>
  </si>
  <si>
    <t>Удельный вес бюджетных и внебюджетных средств (собственные средства инвесторов), направленных по согласованию с мэром муниципального образования на разработку проектно-сметной документации на инфраструктурные объекты и инвестиционные проекты, в общем объеме расходов консолидированного местного бюджета</t>
  </si>
  <si>
    <t>Проведение муниципального конкурса "Почетная семья"</t>
  </si>
  <si>
    <t>да / нет</t>
  </si>
  <si>
    <t>Количество трудоустроенных подростков в возрасте от 14 до 18 лет</t>
  </si>
  <si>
    <t>человек</t>
  </si>
  <si>
    <t>Общий объем расходов бюджета муниципального образования, направленных на обеспечение занятости подростков 14-18 лет</t>
  </si>
  <si>
    <t>Наличие территориальной трехсторонней комиссии по регулированию социально-трудовых отношений</t>
  </si>
  <si>
    <t>Количество территориальных, отраслевых, иных соглашений, по регулированию социально-трудовых отношений заключенных на муниципальном уровне</t>
  </si>
  <si>
    <t>Удельный вес работников, охваченных действием коллективных договоров ( % от занятых в экономике)</t>
  </si>
  <si>
    <t>-</t>
  </si>
  <si>
    <r>
      <t xml:space="preserve">самоуправления городских округов и муниципальных районов за </t>
    </r>
    <r>
      <rPr>
        <b/>
        <u val="single"/>
        <sz val="13"/>
        <rFont val="Arial"/>
        <family val="2"/>
      </rPr>
      <t>2013</t>
    </r>
    <r>
      <rPr>
        <b/>
        <sz val="13"/>
        <rFont val="Arial"/>
        <family val="2"/>
      </rPr>
      <t xml:space="preserve"> год и их планируемых значениях на 3-х летний период</t>
    </r>
  </si>
  <si>
    <t>13 год</t>
  </si>
  <si>
    <t>посещают</t>
  </si>
  <si>
    <t>14 год</t>
  </si>
  <si>
    <t>открыто мест</t>
  </si>
  <si>
    <t>общее число детей</t>
  </si>
  <si>
    <t>% посещающих</t>
  </si>
  <si>
    <t>прибыло</t>
  </si>
  <si>
    <t>убыло</t>
  </si>
  <si>
    <t>осталось</t>
  </si>
  <si>
    <t>15 год</t>
  </si>
  <si>
    <t>16 год</t>
  </si>
  <si>
    <t>На учете</t>
  </si>
  <si>
    <t>Общий процент</t>
  </si>
  <si>
    <t>Доп образование</t>
  </si>
  <si>
    <t>Худ школа</t>
  </si>
  <si>
    <t>Муз школа</t>
  </si>
  <si>
    <t>Кружки</t>
  </si>
  <si>
    <t>ЗДДТ</t>
  </si>
  <si>
    <t>Спорт</t>
  </si>
  <si>
    <t>Числ 5-18</t>
  </si>
  <si>
    <t>%</t>
  </si>
  <si>
    <t>Итого</t>
  </si>
  <si>
    <t>Общее образование</t>
  </si>
  <si>
    <t>педагоги</t>
  </si>
  <si>
    <t>прочие</t>
  </si>
  <si>
    <t>числ</t>
  </si>
  <si>
    <t>Средняя</t>
  </si>
  <si>
    <t>Дополнительное образование</t>
  </si>
  <si>
    <t>Дошкольных</t>
  </si>
  <si>
    <t>к средней з/п учителей</t>
  </si>
  <si>
    <t>к средней з/п в сфере общего обр</t>
  </si>
  <si>
    <t>по экономике</t>
  </si>
  <si>
    <t>доп</t>
  </si>
  <si>
    <t>культура</t>
  </si>
  <si>
    <t>Факт культура</t>
  </si>
  <si>
    <t>проч перс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</si>
</sst>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mmmm\ yyyy;@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3"/>
      <name val="Arial"/>
      <family val="2"/>
    </font>
    <font>
      <b/>
      <sz val="13"/>
      <color indexed="6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sz val="13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87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4" fontId="21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187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18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188" fontId="21" fillId="0" borderId="10" xfId="0" applyNumberFormat="1" applyFont="1" applyBorder="1" applyAlignment="1">
      <alignment horizontal="center" vertical="center" wrapText="1"/>
    </xf>
    <xf numFmtId="188" fontId="21" fillId="0" borderId="12" xfId="0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11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7" borderId="17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22">
      <selection activeCell="F48" sqref="F48"/>
    </sheetView>
  </sheetViews>
  <sheetFormatPr defaultColWidth="9.140625" defaultRowHeight="12.75"/>
  <cols>
    <col min="1" max="1" width="26.57421875" style="0" customWidth="1"/>
    <col min="2" max="4" width="10.57421875" style="0" customWidth="1"/>
    <col min="5" max="5" width="9.7109375" style="0" customWidth="1"/>
    <col min="6" max="6" width="8.28125" style="0" customWidth="1"/>
    <col min="7" max="7" width="7.140625" style="0" customWidth="1"/>
    <col min="8" max="8" width="9.00390625" style="0" customWidth="1"/>
    <col min="9" max="9" width="15.28125" style="0" customWidth="1"/>
    <col min="10" max="10" width="4.7109375" style="0" customWidth="1"/>
  </cols>
  <sheetData>
    <row r="2" spans="1:11" ht="12.75">
      <c r="A2" s="19"/>
      <c r="B2" s="46" t="s">
        <v>153</v>
      </c>
      <c r="C2" s="35"/>
      <c r="D2" s="35"/>
      <c r="E2" s="46" t="s">
        <v>155</v>
      </c>
      <c r="F2" s="45" t="s">
        <v>156</v>
      </c>
      <c r="G2" s="45"/>
      <c r="H2" s="45"/>
      <c r="I2" s="19" t="s">
        <v>157</v>
      </c>
      <c r="J2" s="19"/>
      <c r="K2" s="46" t="s">
        <v>164</v>
      </c>
    </row>
    <row r="3" spans="1:11" ht="12.75">
      <c r="A3" s="19"/>
      <c r="B3" s="47"/>
      <c r="C3" s="36"/>
      <c r="D3" s="36"/>
      <c r="E3" s="47"/>
      <c r="F3" s="19" t="s">
        <v>158</v>
      </c>
      <c r="G3" s="19" t="s">
        <v>159</v>
      </c>
      <c r="H3" s="19" t="s">
        <v>160</v>
      </c>
      <c r="I3" s="19"/>
      <c r="J3" s="19"/>
      <c r="K3" s="47"/>
    </row>
    <row r="4" spans="1:11" ht="12.75">
      <c r="A4" s="19" t="s">
        <v>152</v>
      </c>
      <c r="B4" s="19">
        <v>1817</v>
      </c>
      <c r="C4" s="19"/>
      <c r="D4" s="19"/>
      <c r="E4" s="19"/>
      <c r="F4" s="19"/>
      <c r="G4" s="19"/>
      <c r="H4" s="19">
        <v>3017</v>
      </c>
      <c r="I4" s="32">
        <f>B4/H4*100</f>
        <v>60.225389459728206</v>
      </c>
      <c r="J4" s="19"/>
      <c r="K4" s="32">
        <f>I4+I14</f>
        <v>98.87305270135897</v>
      </c>
    </row>
    <row r="5" spans="1:1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 t="s">
        <v>154</v>
      </c>
      <c r="B6" s="19">
        <v>1817</v>
      </c>
      <c r="C6" s="19"/>
      <c r="D6" s="19"/>
      <c r="E6" s="19">
        <v>62</v>
      </c>
      <c r="F6" s="19">
        <v>491</v>
      </c>
      <c r="G6" s="19">
        <v>404</v>
      </c>
      <c r="H6" s="19">
        <f>H4+F6-G6</f>
        <v>3104</v>
      </c>
      <c r="I6" s="32">
        <f>(B6+E6)/H6*100</f>
        <v>60.53479381443299</v>
      </c>
      <c r="J6" s="19"/>
      <c r="K6" s="32">
        <f>I6+I16</f>
        <v>99.7274193706949</v>
      </c>
    </row>
    <row r="7" spans="1:11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 t="s">
        <v>161</v>
      </c>
      <c r="B8" s="19">
        <f>B6+E6</f>
        <v>1879</v>
      </c>
      <c r="C8" s="19"/>
      <c r="D8" s="19"/>
      <c r="E8" s="19">
        <v>240</v>
      </c>
      <c r="F8" s="19">
        <v>533</v>
      </c>
      <c r="G8" s="19">
        <v>547</v>
      </c>
      <c r="H8" s="19">
        <f>H6+F8-G8</f>
        <v>3090</v>
      </c>
      <c r="I8" s="32">
        <f>(B8+E8)/H8*100</f>
        <v>68.57605177993527</v>
      </c>
      <c r="J8" s="19"/>
      <c r="K8" s="32">
        <f>I8+I18</f>
        <v>98.34972089055051</v>
      </c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 t="s">
        <v>162</v>
      </c>
      <c r="B10" s="19">
        <f>B8+E8</f>
        <v>2119</v>
      </c>
      <c r="C10" s="19"/>
      <c r="D10" s="19"/>
      <c r="E10" s="19">
        <f>220-82</f>
        <v>138</v>
      </c>
      <c r="F10" s="19">
        <v>538</v>
      </c>
      <c r="G10" s="19">
        <v>532</v>
      </c>
      <c r="H10" s="19">
        <f>H8+F10-G10</f>
        <v>3096</v>
      </c>
      <c r="I10" s="32">
        <f>(B10+E10)/H10*100</f>
        <v>72.90051679586563</v>
      </c>
      <c r="J10" s="19"/>
      <c r="K10" s="32">
        <f>I10+I20</f>
        <v>98.21053269411682</v>
      </c>
    </row>
    <row r="11" spans="1:11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 t="s">
        <v>163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>
      <c r="A14" s="19" t="s">
        <v>152</v>
      </c>
      <c r="B14" s="19">
        <v>1166</v>
      </c>
      <c r="C14" s="19"/>
      <c r="D14" s="19"/>
      <c r="E14" s="19"/>
      <c r="F14" s="19"/>
      <c r="G14" s="19"/>
      <c r="H14" s="19">
        <v>3017</v>
      </c>
      <c r="I14" s="32">
        <f>B14/H14*100</f>
        <v>38.64766324163076</v>
      </c>
      <c r="J14" s="19"/>
      <c r="K14" s="19"/>
    </row>
    <row r="15" spans="1:11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2.75">
      <c r="A16" s="19" t="s">
        <v>154</v>
      </c>
      <c r="B16" s="19">
        <f>B14</f>
        <v>1166</v>
      </c>
      <c r="C16" s="19"/>
      <c r="D16" s="19"/>
      <c r="E16" s="19">
        <v>62</v>
      </c>
      <c r="F16" s="19">
        <v>533</v>
      </c>
      <c r="G16" s="19">
        <v>404</v>
      </c>
      <c r="H16" s="19">
        <f>H14+F16-G16</f>
        <v>3146</v>
      </c>
      <c r="I16" s="32">
        <f>(B16+F16-G16-E16)/H16*100</f>
        <v>39.192625556261916</v>
      </c>
      <c r="J16" s="19"/>
      <c r="K16" s="19"/>
    </row>
    <row r="17" spans="1:11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.75">
      <c r="A18" s="19" t="s">
        <v>161</v>
      </c>
      <c r="B18" s="19">
        <f>B16+F16-G16-E16</f>
        <v>1233</v>
      </c>
      <c r="C18" s="19"/>
      <c r="D18" s="19"/>
      <c r="E18" s="19">
        <f>240+50</f>
        <v>290</v>
      </c>
      <c r="F18" s="19">
        <v>538</v>
      </c>
      <c r="G18" s="19">
        <v>547</v>
      </c>
      <c r="H18" s="19">
        <f>H16+F18-G18</f>
        <v>3137</v>
      </c>
      <c r="I18" s="32">
        <f>(B18+F18-G18-E18)/H18*100</f>
        <v>29.773669110615238</v>
      </c>
      <c r="J18" s="19"/>
      <c r="K18" s="19"/>
    </row>
    <row r="19" spans="1:1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9" t="s">
        <v>162</v>
      </c>
      <c r="B20" s="19">
        <f>B18-E18+F18-G18</f>
        <v>934</v>
      </c>
      <c r="C20" s="19"/>
      <c r="D20" s="19"/>
      <c r="E20" s="19">
        <f>220-82</f>
        <v>138</v>
      </c>
      <c r="F20" s="19">
        <v>540</v>
      </c>
      <c r="G20" s="19">
        <v>532</v>
      </c>
      <c r="H20" s="19">
        <f>H18+F20-G20</f>
        <v>3145</v>
      </c>
      <c r="I20" s="32">
        <f>(B20-E20)/H20*100</f>
        <v>25.310015898251194</v>
      </c>
      <c r="J20" s="19"/>
      <c r="K20" s="19"/>
    </row>
    <row r="23" ht="12.75">
      <c r="A23" t="s">
        <v>165</v>
      </c>
    </row>
    <row r="24" spans="1:7" ht="12.75">
      <c r="A24" s="19"/>
      <c r="B24" s="19">
        <v>2013</v>
      </c>
      <c r="C24" s="19"/>
      <c r="D24" s="19"/>
      <c r="E24" s="19">
        <v>2014</v>
      </c>
      <c r="F24" s="19">
        <v>2015</v>
      </c>
      <c r="G24" s="19">
        <v>2016</v>
      </c>
    </row>
    <row r="25" spans="1:7" ht="12.75">
      <c r="A25" s="19" t="s">
        <v>166</v>
      </c>
      <c r="B25" s="19">
        <v>159</v>
      </c>
      <c r="C25" s="19"/>
      <c r="D25" s="19"/>
      <c r="E25" s="19">
        <v>125</v>
      </c>
      <c r="F25" s="19">
        <v>125</v>
      </c>
      <c r="G25" s="19">
        <v>125</v>
      </c>
    </row>
    <row r="26" spans="1:7" ht="12.75">
      <c r="A26" s="19" t="s">
        <v>167</v>
      </c>
      <c r="B26" s="19">
        <v>89</v>
      </c>
      <c r="C26" s="19"/>
      <c r="D26" s="19"/>
      <c r="E26" s="19">
        <v>99</v>
      </c>
      <c r="F26" s="19">
        <v>99</v>
      </c>
      <c r="G26" s="19">
        <v>99</v>
      </c>
    </row>
    <row r="27" spans="1:7" ht="12.75">
      <c r="A27" s="19" t="s">
        <v>168</v>
      </c>
      <c r="B27" s="19">
        <v>548</v>
      </c>
      <c r="C27" s="19"/>
      <c r="D27" s="19"/>
      <c r="E27" s="19">
        <v>550</v>
      </c>
      <c r="F27" s="19">
        <v>550</v>
      </c>
      <c r="G27" s="19">
        <v>550</v>
      </c>
    </row>
    <row r="28" spans="1:7" ht="12.75">
      <c r="A28" s="19" t="s">
        <v>169</v>
      </c>
      <c r="B28" s="19"/>
      <c r="C28" s="19"/>
      <c r="D28" s="19"/>
      <c r="E28" s="19"/>
      <c r="F28" s="19">
        <v>815</v>
      </c>
      <c r="G28" s="19">
        <v>820</v>
      </c>
    </row>
    <row r="29" spans="1:7" ht="12.75">
      <c r="A29" s="19" t="s">
        <v>170</v>
      </c>
      <c r="B29" s="19">
        <v>2995</v>
      </c>
      <c r="C29" s="19"/>
      <c r="D29" s="19"/>
      <c r="E29" s="19">
        <v>2995</v>
      </c>
      <c r="F29" s="19">
        <v>2900</v>
      </c>
      <c r="G29" s="19">
        <v>2900</v>
      </c>
    </row>
    <row r="30" spans="1:7" ht="12.75">
      <c r="A30" s="19" t="s">
        <v>173</v>
      </c>
      <c r="B30" s="19">
        <f>SUM(B25:B29)</f>
        <v>3791</v>
      </c>
      <c r="C30" s="19"/>
      <c r="D30" s="19"/>
      <c r="E30" s="19">
        <f>SUM(E25:E29)</f>
        <v>3769</v>
      </c>
      <c r="F30" s="19">
        <f>SUM(F25:F29)</f>
        <v>4489</v>
      </c>
      <c r="G30" s="19">
        <f>SUM(G25:G29)</f>
        <v>4494</v>
      </c>
    </row>
    <row r="31" spans="1:7" ht="12.75">
      <c r="A31" s="19" t="s">
        <v>171</v>
      </c>
      <c r="B31" s="19">
        <v>5654</v>
      </c>
      <c r="C31" s="19"/>
      <c r="D31" s="19"/>
      <c r="E31" s="19">
        <v>5817</v>
      </c>
      <c r="F31" s="19">
        <v>5911</v>
      </c>
      <c r="G31" s="19">
        <v>5950</v>
      </c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19" t="s">
        <v>172</v>
      </c>
      <c r="B33" s="33">
        <f>B30/B31*100</f>
        <v>67.04987619384507</v>
      </c>
      <c r="C33" s="33"/>
      <c r="D33" s="33"/>
      <c r="E33" s="33">
        <f>E30/E31*100</f>
        <v>64.79284854736119</v>
      </c>
      <c r="F33" s="33">
        <f>F30/F31*100</f>
        <v>75.94315682625613</v>
      </c>
      <c r="G33" s="33">
        <f>G30/G31*100</f>
        <v>75.52941176470588</v>
      </c>
    </row>
    <row r="42" spans="1:8" ht="12.75">
      <c r="A42" s="19"/>
      <c r="B42" s="19" t="s">
        <v>177</v>
      </c>
      <c r="C42" s="19">
        <v>2011</v>
      </c>
      <c r="D42" s="19">
        <v>2012</v>
      </c>
      <c r="E42" s="19">
        <v>2013</v>
      </c>
      <c r="F42" s="19">
        <v>2014</v>
      </c>
      <c r="G42" s="19">
        <v>2015</v>
      </c>
      <c r="H42" s="19">
        <v>2016</v>
      </c>
    </row>
    <row r="43" spans="1:8" ht="12.75">
      <c r="A43" s="19" t="s">
        <v>183</v>
      </c>
      <c r="B43" s="19"/>
      <c r="C43" s="19"/>
      <c r="D43" s="19"/>
      <c r="E43" s="19">
        <v>28880</v>
      </c>
      <c r="F43" s="19">
        <v>31823</v>
      </c>
      <c r="G43" s="19">
        <v>35300</v>
      </c>
      <c r="H43" s="19">
        <v>39239</v>
      </c>
    </row>
    <row r="44" spans="1:8" ht="12.75">
      <c r="A44" s="19"/>
      <c r="B44" s="34">
        <v>0.943</v>
      </c>
      <c r="C44" s="34"/>
      <c r="D44" s="34"/>
      <c r="E44" s="19"/>
      <c r="F44" s="19">
        <f>F43*0.943</f>
        <v>30009.089</v>
      </c>
      <c r="G44" s="19">
        <f>G43*0.943</f>
        <v>33287.9</v>
      </c>
      <c r="H44" s="19">
        <f>H43*0.943</f>
        <v>37002.377</v>
      </c>
    </row>
    <row r="45" spans="1:8" ht="12.75">
      <c r="A45" s="19" t="s">
        <v>174</v>
      </c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9" ht="12.75">
      <c r="A47" s="19" t="s">
        <v>175</v>
      </c>
      <c r="B47" s="19">
        <v>272</v>
      </c>
      <c r="C47" s="19"/>
      <c r="D47" s="19"/>
      <c r="E47" s="19">
        <v>27000</v>
      </c>
      <c r="F47" s="19">
        <v>30000</v>
      </c>
      <c r="G47" s="19">
        <v>33287.9</v>
      </c>
      <c r="H47" s="19">
        <v>37002.4</v>
      </c>
      <c r="I47">
        <f>(F47*B47+F48*B48)*12</f>
        <v>147490501.5</v>
      </c>
    </row>
    <row r="48" spans="1:8" ht="12.75">
      <c r="A48" s="19" t="s">
        <v>176</v>
      </c>
      <c r="B48" s="19">
        <v>308</v>
      </c>
      <c r="C48" s="19"/>
      <c r="D48" s="19"/>
      <c r="E48" s="33">
        <f>47075500/B48/12</f>
        <v>12736.877705627705</v>
      </c>
      <c r="F48" s="19">
        <f>E48*1.053</f>
        <v>13411.932224025972</v>
      </c>
      <c r="G48" s="19">
        <f>F48*1.051</f>
        <v>14095.940767451295</v>
      </c>
      <c r="H48" s="19">
        <f>G48*1.051</f>
        <v>14814.83374659131</v>
      </c>
    </row>
    <row r="49" spans="1:8" ht="12.75">
      <c r="A49" s="19" t="s">
        <v>178</v>
      </c>
      <c r="B49" s="19"/>
      <c r="C49" s="19"/>
      <c r="D49" s="19"/>
      <c r="E49" s="19">
        <f>(E47*B47+E48*B48)/(B47+B48)</f>
        <v>19425.790229885057</v>
      </c>
      <c r="F49" s="19">
        <f>(F47*B47+F48*B48)/(B47+B48)</f>
        <v>21191.16400862069</v>
      </c>
      <c r="G49" s="19">
        <f>(G47*B47+G48*B48)/(B47+B48)</f>
        <v>23096.307855818966</v>
      </c>
      <c r="H49" s="19">
        <f>(H47*B47+H48*B48)/(B47+B48)</f>
        <v>25220.037230948492</v>
      </c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 t="s">
        <v>179</v>
      </c>
      <c r="B51" s="19"/>
      <c r="C51" s="19"/>
      <c r="D51" s="19"/>
      <c r="E51" s="19">
        <f>E47*0.75</f>
        <v>20250</v>
      </c>
      <c r="F51" s="19">
        <f>F47*0.8</f>
        <v>24000</v>
      </c>
      <c r="G51" s="19">
        <f>G47*0.85</f>
        <v>28294.715</v>
      </c>
      <c r="H51" s="19">
        <f>H47*0.9</f>
        <v>33302.16</v>
      </c>
    </row>
    <row r="52" spans="1:8" ht="12.75">
      <c r="A52" s="19" t="s">
        <v>181</v>
      </c>
      <c r="B52" s="19" t="s">
        <v>172</v>
      </c>
      <c r="C52" s="19"/>
      <c r="D52" s="19"/>
      <c r="E52" s="19">
        <v>75</v>
      </c>
      <c r="F52" s="19">
        <v>80</v>
      </c>
      <c r="G52" s="19">
        <v>85</v>
      </c>
      <c r="H52" s="19">
        <v>90</v>
      </c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 t="s">
        <v>180</v>
      </c>
      <c r="B54" s="19"/>
      <c r="C54" s="19"/>
      <c r="D54" s="19"/>
      <c r="E54" s="43">
        <f>E49</f>
        <v>19425.790229885057</v>
      </c>
      <c r="F54" s="19">
        <f>F49</f>
        <v>21191.16400862069</v>
      </c>
      <c r="G54" s="19">
        <f>G49</f>
        <v>23096.307855818966</v>
      </c>
      <c r="H54" s="19">
        <f>H49</f>
        <v>25220.037230948492</v>
      </c>
    </row>
    <row r="55" spans="1:8" ht="12.75">
      <c r="A55" s="19" t="s">
        <v>182</v>
      </c>
      <c r="B55" s="19"/>
      <c r="C55" s="19"/>
      <c r="D55" s="19"/>
      <c r="E55" s="19">
        <v>100</v>
      </c>
      <c r="F55" s="19">
        <v>100</v>
      </c>
      <c r="G55" s="19">
        <v>100</v>
      </c>
      <c r="H55" s="19">
        <v>100</v>
      </c>
    </row>
    <row r="56" ht="12.75">
      <c r="A56" s="61" t="s">
        <v>187</v>
      </c>
    </row>
    <row r="57" spans="1:5" ht="12.75">
      <c r="A57" s="19" t="s">
        <v>180</v>
      </c>
      <c r="E57" s="42">
        <v>18900</v>
      </c>
    </row>
    <row r="59" spans="1:5" ht="12.75">
      <c r="A59" t="s">
        <v>184</v>
      </c>
      <c r="E59" s="44">
        <v>20600</v>
      </c>
    </row>
    <row r="61" spans="1:5" ht="12.75">
      <c r="A61" t="s">
        <v>185</v>
      </c>
      <c r="E61">
        <f>E43*E62/100</f>
        <v>15306.4</v>
      </c>
    </row>
    <row r="62" ht="12.75">
      <c r="E62">
        <v>53</v>
      </c>
    </row>
    <row r="63" spans="1:5" ht="12.75">
      <c r="A63" t="s">
        <v>186</v>
      </c>
      <c r="E63">
        <v>16728.8</v>
      </c>
    </row>
  </sheetData>
  <mergeCells count="4">
    <mergeCell ref="F2:H2"/>
    <mergeCell ref="K2:K3"/>
    <mergeCell ref="E2:E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="60" workbookViewId="0" topLeftCell="A31">
      <selection activeCell="C39" sqref="C39"/>
    </sheetView>
  </sheetViews>
  <sheetFormatPr defaultColWidth="9.140625" defaultRowHeight="12.75"/>
  <cols>
    <col min="1" max="1" width="5.57421875" style="0" customWidth="1"/>
    <col min="2" max="2" width="63.28125" style="0" customWidth="1"/>
    <col min="3" max="3" width="13.57421875" style="0" customWidth="1"/>
    <col min="4" max="4" width="10.8515625" style="0" customWidth="1"/>
    <col min="5" max="5" width="10.57421875" style="0" customWidth="1"/>
    <col min="6" max="7" width="11.140625" style="0" customWidth="1"/>
    <col min="8" max="8" width="10.7109375" style="0" customWidth="1"/>
    <col min="9" max="9" width="11.00390625" style="0" customWidth="1"/>
    <col min="10" max="10" width="16.00390625" style="0" customWidth="1"/>
    <col min="11" max="11" width="5.7109375" style="0" customWidth="1"/>
  </cols>
  <sheetData>
    <row r="1" spans="1:10" s="2" customFormat="1" ht="16.5">
      <c r="A1" s="56" t="s">
        <v>136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" customFormat="1" ht="16.5">
      <c r="A2" s="56" t="s">
        <v>137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2" customFormat="1" ht="16.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2" customFormat="1" ht="16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2" customFormat="1" ht="16.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s="2" customFormat="1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16.5">
      <c r="A7" s="57" t="s">
        <v>76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s="2" customFormat="1" ht="16.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2" customFormat="1" ht="16.5">
      <c r="A9" s="57" t="s">
        <v>77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s="2" customFormat="1" ht="16.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2" customFormat="1" ht="16.5">
      <c r="A11" s="56" t="s">
        <v>2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s="2" customFormat="1" ht="16.5">
      <c r="A12" s="56" t="s">
        <v>151</v>
      </c>
      <c r="B12" s="56"/>
      <c r="C12" s="56"/>
      <c r="D12" s="56"/>
      <c r="E12" s="56"/>
      <c r="F12" s="56"/>
      <c r="G12" s="56"/>
      <c r="H12" s="56"/>
      <c r="I12" s="56"/>
      <c r="J12" s="56"/>
    </row>
    <row r="13" s="2" customFormat="1" ht="16.5"/>
    <row r="14" s="2" customFormat="1" ht="16.5"/>
    <row r="15" spans="1:10" s="2" customFormat="1" ht="16.5">
      <c r="A15" s="58" t="s">
        <v>61</v>
      </c>
      <c r="B15" s="58"/>
      <c r="C15" s="58"/>
      <c r="D15" s="58"/>
      <c r="E15" s="58"/>
      <c r="F15" s="58"/>
      <c r="G15" s="58"/>
      <c r="H15" s="58"/>
      <c r="I15" s="58"/>
      <c r="J15" s="58"/>
    </row>
    <row r="16" s="2" customFormat="1" ht="16.5"/>
    <row r="17" spans="1:10" s="2" customFormat="1" ht="16.5">
      <c r="A17" s="58" t="s">
        <v>3</v>
      </c>
      <c r="B17" s="58"/>
      <c r="C17" s="58"/>
      <c r="D17" s="58"/>
      <c r="E17" s="58"/>
      <c r="F17" s="58"/>
      <c r="G17" s="58"/>
      <c r="H17" s="58"/>
      <c r="I17" s="58"/>
      <c r="J17" s="58"/>
    </row>
    <row r="18" s="2" customFormat="1" ht="16.5"/>
    <row r="19" s="2" customFormat="1" ht="16.5"/>
    <row r="20" spans="1:10" s="2" customFormat="1" ht="16.5">
      <c r="A20" s="56" t="s">
        <v>4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s="2" customFormat="1" ht="16.5">
      <c r="A21" s="56" t="s">
        <v>138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s="2" customFormat="1" ht="16.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2" customFormat="1" ht="16.5">
      <c r="A23" s="57" t="s">
        <v>77</v>
      </c>
      <c r="B23" s="57"/>
      <c r="C23" s="57"/>
      <c r="D23" s="57"/>
      <c r="E23" s="57"/>
      <c r="F23" s="57"/>
      <c r="G23" s="57"/>
      <c r="H23" s="57"/>
      <c r="I23" s="57"/>
      <c r="J23" s="57"/>
    </row>
    <row r="25" spans="1:10" s="1" customFormat="1" ht="23.25" customHeight="1">
      <c r="A25" s="48" t="s">
        <v>81</v>
      </c>
      <c r="B25" s="48" t="s">
        <v>79</v>
      </c>
      <c r="C25" s="48" t="s">
        <v>5</v>
      </c>
      <c r="D25" s="48" t="s">
        <v>80</v>
      </c>
      <c r="E25" s="48"/>
      <c r="F25" s="48"/>
      <c r="G25" s="48"/>
      <c r="H25" s="48"/>
      <c r="I25" s="48"/>
      <c r="J25" s="48" t="s">
        <v>6</v>
      </c>
    </row>
    <row r="26" spans="1:10" s="1" customFormat="1" ht="16.5">
      <c r="A26" s="48"/>
      <c r="B26" s="48"/>
      <c r="C26" s="48"/>
      <c r="D26" s="3">
        <v>2011</v>
      </c>
      <c r="E26" s="3">
        <v>2012</v>
      </c>
      <c r="F26" s="3">
        <v>2013</v>
      </c>
      <c r="G26" s="3">
        <v>2014</v>
      </c>
      <c r="H26" s="3">
        <v>2015</v>
      </c>
      <c r="I26" s="3">
        <v>2016</v>
      </c>
      <c r="J26" s="48"/>
    </row>
    <row r="27" spans="1:10" ht="9" customHeight="1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8" spans="1:10" ht="16.5" customHeight="1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ht="7.5" customHeight="1">
      <c r="A29" s="49"/>
      <c r="B29" s="50"/>
      <c r="C29" s="50"/>
      <c r="D29" s="50"/>
      <c r="E29" s="50"/>
      <c r="F29" s="50"/>
      <c r="G29" s="50"/>
      <c r="H29" s="50"/>
      <c r="I29" s="50"/>
      <c r="J29" s="51"/>
    </row>
    <row r="30" spans="1:10" ht="51" customHeight="1">
      <c r="A30" s="5" t="s">
        <v>82</v>
      </c>
      <c r="B30" s="6" t="s">
        <v>8</v>
      </c>
      <c r="C30" s="8" t="s">
        <v>116</v>
      </c>
      <c r="D30" s="12">
        <v>285</v>
      </c>
      <c r="E30" s="12">
        <v>288</v>
      </c>
      <c r="F30" s="12">
        <v>263</v>
      </c>
      <c r="G30" s="12">
        <v>269</v>
      </c>
      <c r="H30" s="12">
        <v>270</v>
      </c>
      <c r="I30" s="12">
        <v>275</v>
      </c>
      <c r="J30" s="12"/>
    </row>
    <row r="31" spans="1:11" ht="81.75" customHeight="1">
      <c r="A31" s="5" t="s">
        <v>84</v>
      </c>
      <c r="B31" s="6" t="s">
        <v>96</v>
      </c>
      <c r="C31" s="8" t="s">
        <v>83</v>
      </c>
      <c r="D31" s="12">
        <v>23</v>
      </c>
      <c r="E31" s="12">
        <v>21.8</v>
      </c>
      <c r="F31" s="12">
        <v>20</v>
      </c>
      <c r="G31" s="12">
        <v>21</v>
      </c>
      <c r="H31" s="12">
        <v>22</v>
      </c>
      <c r="I31" s="12">
        <v>23</v>
      </c>
      <c r="J31" s="12"/>
      <c r="K31" s="15"/>
    </row>
    <row r="32" spans="1:10" ht="51" customHeight="1">
      <c r="A32" s="5" t="s">
        <v>85</v>
      </c>
      <c r="B32" s="6" t="s">
        <v>9</v>
      </c>
      <c r="C32" s="8" t="s">
        <v>103</v>
      </c>
      <c r="D32" s="12">
        <v>773</v>
      </c>
      <c r="E32" s="12">
        <v>15709</v>
      </c>
      <c r="F32" s="12">
        <v>159</v>
      </c>
      <c r="G32" s="12">
        <v>167</v>
      </c>
      <c r="H32" s="12">
        <v>175</v>
      </c>
      <c r="I32" s="12">
        <v>184</v>
      </c>
      <c r="J32" s="12"/>
    </row>
    <row r="33" spans="1:10" ht="68.25" customHeight="1">
      <c r="A33" s="5" t="s">
        <v>86</v>
      </c>
      <c r="B33" s="6" t="s">
        <v>106</v>
      </c>
      <c r="C33" s="8" t="s">
        <v>83</v>
      </c>
      <c r="D33" s="12">
        <v>43</v>
      </c>
      <c r="E33" s="12">
        <v>48</v>
      </c>
      <c r="F33" s="12">
        <v>53</v>
      </c>
      <c r="G33" s="12">
        <v>58</v>
      </c>
      <c r="H33" s="12">
        <v>63</v>
      </c>
      <c r="I33" s="12">
        <v>68</v>
      </c>
      <c r="J33" s="12"/>
    </row>
    <row r="34" spans="1:10" ht="35.25" customHeight="1">
      <c r="A34" s="5" t="s">
        <v>87</v>
      </c>
      <c r="B34" s="6" t="s">
        <v>10</v>
      </c>
      <c r="C34" s="8" t="s">
        <v>11</v>
      </c>
      <c r="D34" s="12" t="s">
        <v>150</v>
      </c>
      <c r="E34" s="12" t="s">
        <v>150</v>
      </c>
      <c r="F34" s="12" t="s">
        <v>150</v>
      </c>
      <c r="G34" s="12" t="s">
        <v>150</v>
      </c>
      <c r="H34" s="12" t="s">
        <v>150</v>
      </c>
      <c r="I34" s="12" t="s">
        <v>150</v>
      </c>
      <c r="J34" s="12"/>
    </row>
    <row r="35" spans="1:10" ht="84" customHeight="1">
      <c r="A35" s="5" t="s">
        <v>89</v>
      </c>
      <c r="B35" s="6" t="s">
        <v>78</v>
      </c>
      <c r="C35" s="8" t="s">
        <v>11</v>
      </c>
      <c r="D35" s="12">
        <v>89.5</v>
      </c>
      <c r="E35" s="12">
        <v>79.5</v>
      </c>
      <c r="F35" s="12">
        <v>75.3</v>
      </c>
      <c r="G35" s="12">
        <v>70.3</v>
      </c>
      <c r="H35" s="12">
        <v>66.3</v>
      </c>
      <c r="I35" s="12">
        <v>61</v>
      </c>
      <c r="J35" s="12"/>
    </row>
    <row r="36" spans="1:10" ht="117.75" customHeight="1">
      <c r="A36" s="5" t="s">
        <v>90</v>
      </c>
      <c r="B36" s="6" t="s">
        <v>88</v>
      </c>
      <c r="C36" s="31" t="s">
        <v>83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/>
    </row>
    <row r="37" spans="1:10" ht="33">
      <c r="A37" s="5" t="s">
        <v>92</v>
      </c>
      <c r="B37" s="6" t="s">
        <v>121</v>
      </c>
      <c r="C37" s="8" t="s">
        <v>103</v>
      </c>
      <c r="D37" s="12"/>
      <c r="E37" s="12"/>
      <c r="F37" s="12"/>
      <c r="G37" s="12"/>
      <c r="H37" s="12"/>
      <c r="I37" s="12"/>
      <c r="J37" s="12"/>
    </row>
    <row r="38" spans="1:10" ht="33">
      <c r="A38" s="4"/>
      <c r="B38" s="6" t="s">
        <v>12</v>
      </c>
      <c r="C38" s="8" t="s">
        <v>11</v>
      </c>
      <c r="D38" s="14">
        <v>24421</v>
      </c>
      <c r="E38" s="14">
        <v>29215.8</v>
      </c>
      <c r="F38" s="14">
        <v>32906</v>
      </c>
      <c r="G38" s="14">
        <f>F38*1.12</f>
        <v>36854.72</v>
      </c>
      <c r="H38" s="14">
        <f>G38*1.12</f>
        <v>41277.286400000005</v>
      </c>
      <c r="I38" s="14">
        <f>H38*1.12</f>
        <v>46230.56076800001</v>
      </c>
      <c r="J38" s="14"/>
    </row>
    <row r="39" spans="1:10" ht="33">
      <c r="A39" s="4"/>
      <c r="B39" s="6" t="s">
        <v>122</v>
      </c>
      <c r="C39" s="8" t="s">
        <v>11</v>
      </c>
      <c r="D39" s="14">
        <v>7987.1</v>
      </c>
      <c r="E39" s="14">
        <v>11812.6</v>
      </c>
      <c r="F39" s="14">
        <v>15698.5</v>
      </c>
      <c r="G39" s="14">
        <v>17141.5</v>
      </c>
      <c r="H39" s="14">
        <v>18364</v>
      </c>
      <c r="I39" s="14">
        <v>19699.8</v>
      </c>
      <c r="J39" s="14"/>
    </row>
    <row r="40" spans="1:10" ht="21" customHeight="1">
      <c r="A40" s="4"/>
      <c r="B40" s="6" t="s">
        <v>13</v>
      </c>
      <c r="C40" s="8" t="s">
        <v>11</v>
      </c>
      <c r="D40" s="14">
        <v>15076.1</v>
      </c>
      <c r="E40" s="14">
        <v>19837</v>
      </c>
      <c r="F40" s="14">
        <v>20011.3</v>
      </c>
      <c r="G40" s="14">
        <v>21191.2</v>
      </c>
      <c r="H40" s="14">
        <v>23096</v>
      </c>
      <c r="I40" s="14">
        <v>25220</v>
      </c>
      <c r="J40" s="14"/>
    </row>
    <row r="41" spans="1:10" ht="33">
      <c r="A41" s="4"/>
      <c r="B41" s="6" t="s">
        <v>123</v>
      </c>
      <c r="C41" s="8" t="s">
        <v>103</v>
      </c>
      <c r="D41" s="14">
        <v>18744</v>
      </c>
      <c r="E41" s="14">
        <v>23733.3</v>
      </c>
      <c r="F41" s="14">
        <v>27000</v>
      </c>
      <c r="G41" s="14">
        <v>30000</v>
      </c>
      <c r="H41" s="14">
        <v>33287.9</v>
      </c>
      <c r="I41" s="14">
        <v>37002.4</v>
      </c>
      <c r="J41" s="14"/>
    </row>
    <row r="42" spans="1:10" ht="20.25" customHeight="1">
      <c r="A42" s="4"/>
      <c r="B42" s="6" t="s">
        <v>14</v>
      </c>
      <c r="C42" s="8" t="s">
        <v>11</v>
      </c>
      <c r="D42" s="14">
        <v>7658</v>
      </c>
      <c r="E42" s="14">
        <v>9903.2</v>
      </c>
      <c r="F42" s="14">
        <v>16728.8</v>
      </c>
      <c r="G42" s="14">
        <v>19438.2</v>
      </c>
      <c r="H42" s="14">
        <v>24485.7</v>
      </c>
      <c r="I42" s="14">
        <v>30431</v>
      </c>
      <c r="J42" s="14"/>
    </row>
    <row r="43" spans="1:10" ht="33">
      <c r="A43" s="4"/>
      <c r="B43" s="6" t="s">
        <v>15</v>
      </c>
      <c r="C43" s="8" t="s">
        <v>11</v>
      </c>
      <c r="D43" s="28" t="s">
        <v>150</v>
      </c>
      <c r="E43" s="14">
        <v>13833.8</v>
      </c>
      <c r="F43" s="14">
        <v>18471</v>
      </c>
      <c r="G43" s="14">
        <v>19380.2</v>
      </c>
      <c r="H43" s="14">
        <v>21720.8</v>
      </c>
      <c r="I43" s="14">
        <v>24483.3</v>
      </c>
      <c r="J43" s="14"/>
    </row>
    <row r="44" spans="1:10" ht="10.5" customHeight="1">
      <c r="A44" s="49"/>
      <c r="B44" s="50"/>
      <c r="C44" s="50"/>
      <c r="D44" s="50"/>
      <c r="E44" s="50"/>
      <c r="F44" s="50"/>
      <c r="G44" s="50"/>
      <c r="H44" s="50"/>
      <c r="I44" s="50"/>
      <c r="J44" s="51"/>
    </row>
    <row r="45" spans="1:10" ht="16.5" customHeight="1">
      <c r="A45" s="52" t="s">
        <v>16</v>
      </c>
      <c r="B45" s="53"/>
      <c r="C45" s="53"/>
      <c r="D45" s="53"/>
      <c r="E45" s="53"/>
      <c r="F45" s="53"/>
      <c r="G45" s="53"/>
      <c r="H45" s="53"/>
      <c r="I45" s="53"/>
      <c r="J45" s="54"/>
    </row>
    <row r="46" spans="1:10" ht="9" customHeight="1">
      <c r="A46" s="49"/>
      <c r="B46" s="50"/>
      <c r="C46" s="50"/>
      <c r="D46" s="50"/>
      <c r="E46" s="50"/>
      <c r="F46" s="50"/>
      <c r="G46" s="50"/>
      <c r="H46" s="50"/>
      <c r="I46" s="50"/>
      <c r="J46" s="51"/>
    </row>
    <row r="47" spans="1:10" ht="84" customHeight="1">
      <c r="A47" s="5" t="s">
        <v>93</v>
      </c>
      <c r="B47" s="6" t="s">
        <v>17</v>
      </c>
      <c r="C47" s="8" t="s">
        <v>83</v>
      </c>
      <c r="D47" s="12">
        <v>45.8</v>
      </c>
      <c r="E47" s="12">
        <v>51</v>
      </c>
      <c r="F47" s="12">
        <v>60.2</v>
      </c>
      <c r="G47" s="12">
        <v>60.5</v>
      </c>
      <c r="H47" s="12">
        <v>68.6</v>
      </c>
      <c r="I47" s="12">
        <v>73.7</v>
      </c>
      <c r="J47" s="12"/>
    </row>
    <row r="48" spans="1:10" ht="70.5" customHeight="1">
      <c r="A48" s="5" t="s">
        <v>94</v>
      </c>
      <c r="B48" s="6" t="s">
        <v>18</v>
      </c>
      <c r="C48" s="8" t="s">
        <v>11</v>
      </c>
      <c r="D48" s="12">
        <v>48.1</v>
      </c>
      <c r="E48" s="12">
        <v>46.5</v>
      </c>
      <c r="F48" s="12">
        <v>38.6</v>
      </c>
      <c r="G48" s="41">
        <v>38.4</v>
      </c>
      <c r="H48" s="41">
        <v>30</v>
      </c>
      <c r="I48" s="41">
        <v>23.4</v>
      </c>
      <c r="J48" s="12"/>
    </row>
    <row r="49" spans="1:10" ht="84.75" customHeight="1">
      <c r="A49" s="5" t="s">
        <v>95</v>
      </c>
      <c r="B49" s="6" t="s">
        <v>19</v>
      </c>
      <c r="C49" s="8" t="s">
        <v>83</v>
      </c>
      <c r="D49" s="12">
        <v>30</v>
      </c>
      <c r="E49" s="12">
        <v>11.1</v>
      </c>
      <c r="F49" s="12">
        <v>44.4</v>
      </c>
      <c r="G49" s="12">
        <v>20</v>
      </c>
      <c r="H49" s="12">
        <v>10</v>
      </c>
      <c r="I49" s="12">
        <v>0</v>
      </c>
      <c r="J49" s="12"/>
    </row>
    <row r="50" spans="1:10" ht="10.5" customHeight="1">
      <c r="A50" s="49"/>
      <c r="B50" s="50"/>
      <c r="C50" s="50"/>
      <c r="D50" s="50"/>
      <c r="E50" s="50"/>
      <c r="F50" s="50"/>
      <c r="G50" s="50"/>
      <c r="H50" s="50"/>
      <c r="I50" s="50"/>
      <c r="J50" s="51"/>
    </row>
    <row r="51" spans="1:10" ht="16.5" customHeight="1">
      <c r="A51" s="52" t="s">
        <v>20</v>
      </c>
      <c r="B51" s="53"/>
      <c r="C51" s="53"/>
      <c r="D51" s="53"/>
      <c r="E51" s="53"/>
      <c r="F51" s="53"/>
      <c r="G51" s="53"/>
      <c r="H51" s="53"/>
      <c r="I51" s="53"/>
      <c r="J51" s="54"/>
    </row>
    <row r="52" spans="1:10" ht="9" customHeight="1">
      <c r="A52" s="49"/>
      <c r="B52" s="50"/>
      <c r="C52" s="50"/>
      <c r="D52" s="50"/>
      <c r="E52" s="50"/>
      <c r="F52" s="50"/>
      <c r="G52" s="50"/>
      <c r="H52" s="50"/>
      <c r="I52" s="50"/>
      <c r="J52" s="51"/>
    </row>
    <row r="53" spans="1:10" ht="116.25" customHeight="1">
      <c r="A53" s="5" t="s">
        <v>97</v>
      </c>
      <c r="B53" s="6" t="s">
        <v>21</v>
      </c>
      <c r="C53" s="8" t="s">
        <v>83</v>
      </c>
      <c r="D53" s="12">
        <v>97</v>
      </c>
      <c r="E53" s="12">
        <v>97.2</v>
      </c>
      <c r="F53" s="12">
        <v>94.3</v>
      </c>
      <c r="G53" s="12">
        <v>95</v>
      </c>
      <c r="H53" s="12">
        <v>95.5</v>
      </c>
      <c r="I53" s="12">
        <v>96</v>
      </c>
      <c r="J53" s="12"/>
    </row>
    <row r="54" spans="1:10" ht="84" customHeight="1">
      <c r="A54" s="5" t="s">
        <v>98</v>
      </c>
      <c r="B54" s="6" t="s">
        <v>22</v>
      </c>
      <c r="C54" s="8" t="s">
        <v>83</v>
      </c>
      <c r="D54" s="12">
        <v>2.8</v>
      </c>
      <c r="E54" s="12">
        <v>2.8</v>
      </c>
      <c r="F54" s="12">
        <v>5.7</v>
      </c>
      <c r="G54" s="12">
        <v>5</v>
      </c>
      <c r="H54" s="12">
        <v>4.5</v>
      </c>
      <c r="I54" s="12">
        <v>4</v>
      </c>
      <c r="J54" s="12"/>
    </row>
    <row r="55" spans="1:10" ht="66.75" customHeight="1">
      <c r="A55" s="5" t="s">
        <v>99</v>
      </c>
      <c r="B55" s="6" t="s">
        <v>23</v>
      </c>
      <c r="C55" s="8" t="s">
        <v>11</v>
      </c>
      <c r="D55" s="12">
        <v>90</v>
      </c>
      <c r="E55" s="12">
        <v>90</v>
      </c>
      <c r="F55" s="12">
        <v>90</v>
      </c>
      <c r="G55" s="12">
        <v>100</v>
      </c>
      <c r="H55" s="12">
        <v>100</v>
      </c>
      <c r="I55" s="12">
        <v>100</v>
      </c>
      <c r="J55" s="12"/>
    </row>
    <row r="56" spans="1:10" ht="84.75" customHeight="1">
      <c r="A56" s="5" t="s">
        <v>100</v>
      </c>
      <c r="B56" s="6" t="s">
        <v>24</v>
      </c>
      <c r="C56" s="8" t="s">
        <v>11</v>
      </c>
      <c r="D56" s="12">
        <v>20</v>
      </c>
      <c r="E56" s="12">
        <v>20</v>
      </c>
      <c r="F56" s="12">
        <v>20</v>
      </c>
      <c r="G56" s="12">
        <v>20</v>
      </c>
      <c r="H56" s="12">
        <v>10</v>
      </c>
      <c r="I56" s="12">
        <v>10</v>
      </c>
      <c r="J56" s="12"/>
    </row>
    <row r="57" spans="1:10" ht="51" customHeight="1">
      <c r="A57" s="5" t="s">
        <v>102</v>
      </c>
      <c r="B57" s="6" t="s">
        <v>135</v>
      </c>
      <c r="C57" s="8" t="s">
        <v>83</v>
      </c>
      <c r="D57" s="12">
        <v>75</v>
      </c>
      <c r="E57" s="12">
        <v>75</v>
      </c>
      <c r="F57" s="12">
        <v>71</v>
      </c>
      <c r="G57" s="12">
        <v>71</v>
      </c>
      <c r="H57" s="29">
        <v>71</v>
      </c>
      <c r="I57" s="12">
        <v>71</v>
      </c>
      <c r="J57" s="12"/>
    </row>
    <row r="58" spans="1:10" ht="84" customHeight="1">
      <c r="A58" s="5" t="s">
        <v>104</v>
      </c>
      <c r="B58" s="6" t="s">
        <v>25</v>
      </c>
      <c r="C58" s="8" t="s">
        <v>11</v>
      </c>
      <c r="D58" s="12">
        <v>15.8</v>
      </c>
      <c r="E58" s="12">
        <v>16.8</v>
      </c>
      <c r="F58" s="12">
        <v>17.1</v>
      </c>
      <c r="G58" s="12">
        <v>17.9</v>
      </c>
      <c r="H58" s="12">
        <v>18</v>
      </c>
      <c r="I58" s="12">
        <v>20</v>
      </c>
      <c r="J58" s="12"/>
    </row>
    <row r="59" spans="1:13" ht="51.75" customHeight="1">
      <c r="A59" s="5" t="s">
        <v>105</v>
      </c>
      <c r="B59" s="6" t="s">
        <v>26</v>
      </c>
      <c r="C59" s="8" t="s">
        <v>91</v>
      </c>
      <c r="D59" s="12">
        <v>44.68</v>
      </c>
      <c r="E59" s="12">
        <v>51.9</v>
      </c>
      <c r="F59" s="12">
        <v>66.5</v>
      </c>
      <c r="G59" s="12">
        <v>70.2</v>
      </c>
      <c r="H59" s="12">
        <v>73.7</v>
      </c>
      <c r="I59" s="12">
        <v>77.3</v>
      </c>
      <c r="J59" s="12"/>
      <c r="K59" s="25"/>
      <c r="L59" s="26"/>
      <c r="M59" s="27"/>
    </row>
    <row r="60" spans="1:13" ht="84" customHeight="1">
      <c r="A60" s="5" t="s">
        <v>107</v>
      </c>
      <c r="B60" s="6" t="s">
        <v>27</v>
      </c>
      <c r="C60" s="8" t="s">
        <v>83</v>
      </c>
      <c r="D60" s="29">
        <v>76.1</v>
      </c>
      <c r="E60" s="29">
        <v>79.3</v>
      </c>
      <c r="F60" s="29">
        <v>67</v>
      </c>
      <c r="G60" s="29">
        <v>65.4</v>
      </c>
      <c r="H60" s="29">
        <v>70</v>
      </c>
      <c r="I60" s="29">
        <v>70</v>
      </c>
      <c r="J60" s="12"/>
      <c r="K60" s="25"/>
      <c r="L60" s="26"/>
      <c r="M60" s="27"/>
    </row>
    <row r="61" spans="1:10" ht="10.5" customHeight="1">
      <c r="A61" s="49">
        <v>0</v>
      </c>
      <c r="B61" s="50"/>
      <c r="C61" s="50"/>
      <c r="D61" s="50"/>
      <c r="E61" s="50"/>
      <c r="F61" s="50"/>
      <c r="G61" s="50"/>
      <c r="H61" s="50"/>
      <c r="I61" s="50"/>
      <c r="J61" s="51"/>
    </row>
    <row r="62" spans="1:10" ht="16.5" customHeight="1">
      <c r="A62" s="52" t="s">
        <v>28</v>
      </c>
      <c r="B62" s="53"/>
      <c r="C62" s="53"/>
      <c r="D62" s="53"/>
      <c r="E62" s="53"/>
      <c r="F62" s="53"/>
      <c r="G62" s="53"/>
      <c r="H62" s="53"/>
      <c r="I62" s="53"/>
      <c r="J62" s="54"/>
    </row>
    <row r="63" spans="1:10" ht="9" customHeight="1">
      <c r="A63" s="49"/>
      <c r="B63" s="50"/>
      <c r="C63" s="50"/>
      <c r="D63" s="50"/>
      <c r="E63" s="50"/>
      <c r="F63" s="50"/>
      <c r="G63" s="50"/>
      <c r="H63" s="50"/>
      <c r="I63" s="50"/>
      <c r="J63" s="51"/>
    </row>
    <row r="64" spans="1:10" ht="50.25" customHeight="1">
      <c r="A64" s="5" t="s">
        <v>108</v>
      </c>
      <c r="B64" s="6" t="s">
        <v>29</v>
      </c>
      <c r="C64" s="8"/>
      <c r="D64" s="12"/>
      <c r="E64" s="12"/>
      <c r="F64" s="12"/>
      <c r="G64" s="12"/>
      <c r="H64" s="12"/>
      <c r="I64" s="12"/>
      <c r="J64" s="12"/>
    </row>
    <row r="65" spans="1:10" ht="20.25" customHeight="1">
      <c r="A65" s="4"/>
      <c r="B65" s="6" t="s">
        <v>69</v>
      </c>
      <c r="C65" s="8" t="s">
        <v>83</v>
      </c>
      <c r="D65" s="12">
        <v>43</v>
      </c>
      <c r="E65" s="12">
        <v>43.4</v>
      </c>
      <c r="F65" s="12">
        <v>46.8</v>
      </c>
      <c r="G65" s="12">
        <v>47</v>
      </c>
      <c r="H65" s="12">
        <v>56.6</v>
      </c>
      <c r="I65" s="12">
        <v>56.6</v>
      </c>
      <c r="J65" s="12"/>
    </row>
    <row r="66" spans="1:10" ht="16.5">
      <c r="A66" s="4"/>
      <c r="B66" s="6" t="s">
        <v>70</v>
      </c>
      <c r="C66" s="8" t="s">
        <v>11</v>
      </c>
      <c r="D66" s="12">
        <v>200</v>
      </c>
      <c r="E66" s="12">
        <v>167</v>
      </c>
      <c r="F66" s="12">
        <v>167</v>
      </c>
      <c r="G66" s="12">
        <v>167</v>
      </c>
      <c r="H66" s="12">
        <v>200</v>
      </c>
      <c r="I66" s="12">
        <v>200</v>
      </c>
      <c r="J66" s="12"/>
    </row>
    <row r="67" spans="1:10" ht="16.5">
      <c r="A67" s="4"/>
      <c r="B67" s="6" t="s">
        <v>71</v>
      </c>
      <c r="C67" s="8" t="s">
        <v>11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29"/>
    </row>
    <row r="68" spans="1:10" ht="67.5" customHeight="1">
      <c r="A68" s="5" t="s">
        <v>109</v>
      </c>
      <c r="B68" s="6" t="s">
        <v>30</v>
      </c>
      <c r="C68" s="8" t="s">
        <v>11</v>
      </c>
      <c r="D68" s="12">
        <v>20</v>
      </c>
      <c r="E68" s="12">
        <v>20</v>
      </c>
      <c r="F68" s="12">
        <v>0</v>
      </c>
      <c r="G68" s="12">
        <v>0</v>
      </c>
      <c r="H68" s="12">
        <v>0</v>
      </c>
      <c r="I68" s="12">
        <v>0</v>
      </c>
      <c r="J68" s="12"/>
    </row>
    <row r="69" spans="1:10" ht="83.25" customHeight="1">
      <c r="A69" s="5" t="s">
        <v>111</v>
      </c>
      <c r="B69" s="6" t="s">
        <v>31</v>
      </c>
      <c r="C69" s="8" t="s">
        <v>83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/>
    </row>
    <row r="70" spans="1:10" ht="10.5" customHeight="1">
      <c r="A70" s="49"/>
      <c r="B70" s="50"/>
      <c r="C70" s="50"/>
      <c r="D70" s="50"/>
      <c r="E70" s="50"/>
      <c r="F70" s="50"/>
      <c r="G70" s="50"/>
      <c r="H70" s="50"/>
      <c r="I70" s="50"/>
      <c r="J70" s="51"/>
    </row>
    <row r="71" spans="1:10" ht="16.5" customHeight="1">
      <c r="A71" s="52" t="s">
        <v>32</v>
      </c>
      <c r="B71" s="53"/>
      <c r="C71" s="53"/>
      <c r="D71" s="53"/>
      <c r="E71" s="53"/>
      <c r="F71" s="53"/>
      <c r="G71" s="53"/>
      <c r="H71" s="53"/>
      <c r="I71" s="53"/>
      <c r="J71" s="54"/>
    </row>
    <row r="72" spans="1:10" ht="7.5" customHeight="1">
      <c r="A72" s="49"/>
      <c r="B72" s="50"/>
      <c r="C72" s="50"/>
      <c r="D72" s="50"/>
      <c r="E72" s="50"/>
      <c r="F72" s="50"/>
      <c r="G72" s="50"/>
      <c r="H72" s="50"/>
      <c r="I72" s="50"/>
      <c r="J72" s="51"/>
    </row>
    <row r="73" spans="1:10" ht="34.5" customHeight="1">
      <c r="A73" s="5" t="s">
        <v>112</v>
      </c>
      <c r="B73" s="6" t="s">
        <v>33</v>
      </c>
      <c r="C73" s="8" t="s">
        <v>83</v>
      </c>
      <c r="D73" s="12">
        <v>7.6</v>
      </c>
      <c r="E73" s="12">
        <v>9.5</v>
      </c>
      <c r="F73" s="12">
        <v>10</v>
      </c>
      <c r="G73" s="12">
        <v>11</v>
      </c>
      <c r="H73" s="12">
        <v>12</v>
      </c>
      <c r="I73" s="12">
        <v>13</v>
      </c>
      <c r="J73" s="12"/>
    </row>
    <row r="74" spans="1:10" ht="9" customHeight="1">
      <c r="A74" s="49"/>
      <c r="B74" s="50"/>
      <c r="C74" s="50"/>
      <c r="D74" s="50"/>
      <c r="E74" s="50"/>
      <c r="F74" s="50"/>
      <c r="G74" s="50"/>
      <c r="H74" s="50"/>
      <c r="I74" s="50"/>
      <c r="J74" s="51"/>
    </row>
    <row r="75" spans="1:10" ht="21.75" customHeight="1">
      <c r="A75" s="52" t="s">
        <v>34</v>
      </c>
      <c r="B75" s="53"/>
      <c r="C75" s="53"/>
      <c r="D75" s="53"/>
      <c r="E75" s="53"/>
      <c r="F75" s="53"/>
      <c r="G75" s="53"/>
      <c r="H75" s="53"/>
      <c r="I75" s="53"/>
      <c r="J75" s="54"/>
    </row>
    <row r="76" spans="1:10" ht="9" customHeight="1">
      <c r="A76" s="49"/>
      <c r="B76" s="50"/>
      <c r="C76" s="50"/>
      <c r="D76" s="50"/>
      <c r="E76" s="50"/>
      <c r="F76" s="50"/>
      <c r="G76" s="50"/>
      <c r="H76" s="50"/>
      <c r="I76" s="50"/>
      <c r="J76" s="51"/>
    </row>
    <row r="77" spans="1:10" ht="36" customHeight="1">
      <c r="A77" s="5" t="s">
        <v>113</v>
      </c>
      <c r="B77" s="6" t="s">
        <v>35</v>
      </c>
      <c r="C77" s="8" t="s">
        <v>101</v>
      </c>
      <c r="D77" s="12">
        <v>21.6</v>
      </c>
      <c r="E77" s="12">
        <v>21.7</v>
      </c>
      <c r="F77" s="12">
        <v>21.4</v>
      </c>
      <c r="G77" s="12">
        <v>21.6</v>
      </c>
      <c r="H77" s="12">
        <v>21.7</v>
      </c>
      <c r="I77" s="12">
        <v>21.7</v>
      </c>
      <c r="J77" s="12"/>
    </row>
    <row r="78" spans="1:10" ht="16.5">
      <c r="A78" s="55"/>
      <c r="B78" s="6" t="s">
        <v>68</v>
      </c>
      <c r="C78" s="9" t="s">
        <v>11</v>
      </c>
      <c r="D78" s="12"/>
      <c r="E78" s="12"/>
      <c r="F78" s="12"/>
      <c r="G78" s="12"/>
      <c r="H78" s="12"/>
      <c r="I78" s="12"/>
      <c r="J78" s="12"/>
    </row>
    <row r="79" spans="1:10" ht="16.5">
      <c r="A79" s="55"/>
      <c r="B79" s="6" t="s">
        <v>36</v>
      </c>
      <c r="C79" s="9"/>
      <c r="D79" s="12">
        <v>0.18</v>
      </c>
      <c r="E79" s="12">
        <v>0.07</v>
      </c>
      <c r="F79" s="12">
        <v>0.144</v>
      </c>
      <c r="G79" s="12">
        <v>0.13</v>
      </c>
      <c r="H79" s="12">
        <v>0.22</v>
      </c>
      <c r="I79" s="12">
        <v>0.22</v>
      </c>
      <c r="J79" s="12"/>
    </row>
    <row r="80" spans="1:10" ht="51" customHeight="1">
      <c r="A80" s="5" t="s">
        <v>114</v>
      </c>
      <c r="B80" s="6" t="s">
        <v>37</v>
      </c>
      <c r="C80" s="8" t="s">
        <v>38</v>
      </c>
      <c r="D80" s="12">
        <v>2.6</v>
      </c>
      <c r="E80" s="12">
        <v>1</v>
      </c>
      <c r="F80" s="12">
        <v>1.77</v>
      </c>
      <c r="G80" s="12">
        <v>1.5</v>
      </c>
      <c r="H80" s="12">
        <v>1.5</v>
      </c>
      <c r="I80" s="12">
        <v>1.5</v>
      </c>
      <c r="J80" s="12"/>
    </row>
    <row r="81" spans="1:10" ht="16.5">
      <c r="A81" s="55"/>
      <c r="B81" s="6" t="s">
        <v>68</v>
      </c>
      <c r="C81" s="9" t="s">
        <v>11</v>
      </c>
      <c r="D81" s="12"/>
      <c r="E81" s="12"/>
      <c r="F81" s="12"/>
      <c r="G81" s="12"/>
      <c r="H81" s="12"/>
      <c r="I81" s="12"/>
      <c r="J81" s="12"/>
    </row>
    <row r="82" spans="1:10" ht="69" customHeight="1">
      <c r="A82" s="55"/>
      <c r="B82" s="6" t="s">
        <v>39</v>
      </c>
      <c r="C82" s="10"/>
      <c r="D82" s="12">
        <v>1</v>
      </c>
      <c r="E82" s="12">
        <v>0.6</v>
      </c>
      <c r="F82" s="12">
        <v>1.25</v>
      </c>
      <c r="G82" s="12">
        <v>1.5</v>
      </c>
      <c r="H82" s="12">
        <v>1.5</v>
      </c>
      <c r="I82" s="12">
        <v>1.5</v>
      </c>
      <c r="J82" s="12"/>
    </row>
    <row r="83" spans="1:10" ht="102" customHeight="1">
      <c r="A83" s="5" t="s">
        <v>115</v>
      </c>
      <c r="B83" s="6" t="s">
        <v>110</v>
      </c>
      <c r="C83" s="8"/>
      <c r="D83" s="12"/>
      <c r="E83" s="12"/>
      <c r="F83" s="12"/>
      <c r="G83" s="12"/>
      <c r="H83" s="12"/>
      <c r="I83" s="12"/>
      <c r="J83" s="12"/>
    </row>
    <row r="84" spans="1:10" ht="33" customHeight="1">
      <c r="A84" s="4"/>
      <c r="B84" s="6" t="s">
        <v>40</v>
      </c>
      <c r="C84" s="8" t="s">
        <v>101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2"/>
    </row>
    <row r="85" spans="1:10" ht="33">
      <c r="A85" s="4"/>
      <c r="B85" s="6" t="s">
        <v>41</v>
      </c>
      <c r="C85" s="8" t="s">
        <v>101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2"/>
    </row>
    <row r="86" spans="1:10" ht="7.5" customHeight="1">
      <c r="A86" s="49"/>
      <c r="B86" s="50"/>
      <c r="C86" s="50"/>
      <c r="D86" s="50"/>
      <c r="E86" s="50"/>
      <c r="F86" s="50"/>
      <c r="G86" s="50"/>
      <c r="H86" s="50"/>
      <c r="I86" s="50"/>
      <c r="J86" s="51"/>
    </row>
    <row r="87" spans="1:10" ht="16.5" customHeight="1">
      <c r="A87" s="52" t="s">
        <v>42</v>
      </c>
      <c r="B87" s="53"/>
      <c r="C87" s="53"/>
      <c r="D87" s="53"/>
      <c r="E87" s="53"/>
      <c r="F87" s="53"/>
      <c r="G87" s="53"/>
      <c r="H87" s="53"/>
      <c r="I87" s="53"/>
      <c r="J87" s="54"/>
    </row>
    <row r="88" spans="1:10" ht="9" customHeight="1">
      <c r="A88" s="49"/>
      <c r="B88" s="50"/>
      <c r="C88" s="50"/>
      <c r="D88" s="50"/>
      <c r="E88" s="50"/>
      <c r="F88" s="50"/>
      <c r="G88" s="50"/>
      <c r="H88" s="50"/>
      <c r="I88" s="50"/>
      <c r="J88" s="51"/>
    </row>
    <row r="89" spans="1:10" ht="100.5" customHeight="1">
      <c r="A89" s="5" t="s">
        <v>117</v>
      </c>
      <c r="B89" s="6" t="s">
        <v>43</v>
      </c>
      <c r="C89" s="8" t="s">
        <v>83</v>
      </c>
      <c r="D89" s="12">
        <v>100</v>
      </c>
      <c r="E89" s="12">
        <v>100</v>
      </c>
      <c r="F89" s="12">
        <v>100</v>
      </c>
      <c r="G89" s="12">
        <v>100</v>
      </c>
      <c r="H89" s="12">
        <v>100</v>
      </c>
      <c r="I89" s="12">
        <v>100</v>
      </c>
      <c r="J89" s="12"/>
    </row>
    <row r="90" spans="1:10" ht="249" customHeight="1">
      <c r="A90" s="5" t="s">
        <v>118</v>
      </c>
      <c r="B90" s="6" t="s">
        <v>44</v>
      </c>
      <c r="C90" s="8" t="s">
        <v>83</v>
      </c>
      <c r="D90" s="12">
        <v>100</v>
      </c>
      <c r="E90" s="12">
        <v>100</v>
      </c>
      <c r="F90" s="12">
        <v>100</v>
      </c>
      <c r="G90" s="12">
        <v>100</v>
      </c>
      <c r="H90" s="12">
        <v>100</v>
      </c>
      <c r="I90" s="12">
        <v>100</v>
      </c>
      <c r="J90" s="12"/>
    </row>
    <row r="91" spans="1:10" ht="49.5" customHeight="1">
      <c r="A91" s="5" t="s">
        <v>119</v>
      </c>
      <c r="B91" s="6" t="s">
        <v>67</v>
      </c>
      <c r="C91" s="8" t="s">
        <v>83</v>
      </c>
      <c r="D91" s="12">
        <v>9.2</v>
      </c>
      <c r="E91" s="12">
        <v>9.2</v>
      </c>
      <c r="F91" s="12">
        <v>9.2</v>
      </c>
      <c r="G91" s="12">
        <v>19</v>
      </c>
      <c r="H91" s="12">
        <v>28.5</v>
      </c>
      <c r="I91" s="12">
        <v>28.5</v>
      </c>
      <c r="J91" s="12"/>
    </row>
    <row r="92" spans="1:10" ht="68.25" customHeight="1">
      <c r="A92" s="5" t="s">
        <v>120</v>
      </c>
      <c r="B92" s="6" t="s">
        <v>45</v>
      </c>
      <c r="C92" s="8" t="s">
        <v>11</v>
      </c>
      <c r="D92" s="12">
        <v>10.5</v>
      </c>
      <c r="E92" s="12">
        <v>12.3</v>
      </c>
      <c r="F92" s="12">
        <v>6.3</v>
      </c>
      <c r="G92" s="12">
        <v>8</v>
      </c>
      <c r="H92" s="12">
        <v>24</v>
      </c>
      <c r="I92" s="12">
        <v>28</v>
      </c>
      <c r="J92" s="12"/>
    </row>
    <row r="93" spans="1:10" ht="9" customHeight="1">
      <c r="A93" s="49"/>
      <c r="B93" s="50"/>
      <c r="C93" s="50"/>
      <c r="D93" s="50"/>
      <c r="E93" s="50"/>
      <c r="F93" s="50"/>
      <c r="G93" s="50"/>
      <c r="H93" s="50"/>
      <c r="I93" s="50"/>
      <c r="J93" s="51"/>
    </row>
    <row r="94" spans="1:10" ht="16.5" customHeight="1">
      <c r="A94" s="52" t="s">
        <v>46</v>
      </c>
      <c r="B94" s="53"/>
      <c r="C94" s="53"/>
      <c r="D94" s="53"/>
      <c r="E94" s="53"/>
      <c r="F94" s="53"/>
      <c r="G94" s="53"/>
      <c r="H94" s="53"/>
      <c r="I94" s="53"/>
      <c r="J94" s="54"/>
    </row>
    <row r="95" spans="1:10" ht="9" customHeight="1">
      <c r="A95" s="49"/>
      <c r="B95" s="50"/>
      <c r="C95" s="50"/>
      <c r="D95" s="50"/>
      <c r="E95" s="50"/>
      <c r="F95" s="50"/>
      <c r="G95" s="50"/>
      <c r="H95" s="50"/>
      <c r="I95" s="50"/>
      <c r="J95" s="51"/>
    </row>
    <row r="96" spans="1:10" ht="100.5" customHeight="1">
      <c r="A96" s="5" t="s">
        <v>124</v>
      </c>
      <c r="B96" s="6" t="s">
        <v>47</v>
      </c>
      <c r="C96" s="8" t="s">
        <v>83</v>
      </c>
      <c r="D96" s="12">
        <v>36.1</v>
      </c>
      <c r="E96" s="12">
        <v>45.5</v>
      </c>
      <c r="F96" s="12">
        <v>47</v>
      </c>
      <c r="G96" s="12">
        <v>72</v>
      </c>
      <c r="H96" s="12">
        <v>89.6</v>
      </c>
      <c r="I96" s="12">
        <v>90.4</v>
      </c>
      <c r="J96" s="12"/>
    </row>
    <row r="97" spans="1:10" ht="84" customHeight="1">
      <c r="A97" s="5" t="s">
        <v>126</v>
      </c>
      <c r="B97" s="6" t="s">
        <v>48</v>
      </c>
      <c r="C97" s="8" t="s">
        <v>83</v>
      </c>
      <c r="D97" s="12">
        <v>0.8</v>
      </c>
      <c r="E97" s="12">
        <v>0.7</v>
      </c>
      <c r="F97" s="12">
        <v>1.9</v>
      </c>
      <c r="G97" s="12">
        <v>1.9</v>
      </c>
      <c r="H97" s="12">
        <v>0</v>
      </c>
      <c r="I97" s="12">
        <v>0</v>
      </c>
      <c r="J97" s="12"/>
    </row>
    <row r="98" spans="1:10" ht="69" customHeight="1">
      <c r="A98" s="5" t="s">
        <v>127</v>
      </c>
      <c r="B98" s="6" t="s">
        <v>49</v>
      </c>
      <c r="C98" s="8" t="s">
        <v>91</v>
      </c>
      <c r="D98" s="13">
        <v>9139</v>
      </c>
      <c r="E98" s="13">
        <v>8896</v>
      </c>
      <c r="F98" s="13">
        <v>2154.2</v>
      </c>
      <c r="G98" s="13">
        <v>0</v>
      </c>
      <c r="H98" s="13">
        <v>0</v>
      </c>
      <c r="I98" s="13">
        <v>0</v>
      </c>
      <c r="J98" s="12"/>
    </row>
    <row r="99" spans="1:10" ht="84.75" customHeight="1">
      <c r="A99" s="5" t="s">
        <v>128</v>
      </c>
      <c r="B99" s="6" t="s">
        <v>50</v>
      </c>
      <c r="C99" s="8" t="s">
        <v>83</v>
      </c>
      <c r="D99" s="12">
        <v>69.7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/>
    </row>
    <row r="100" spans="1:10" ht="68.25" customHeight="1">
      <c r="A100" s="5" t="s">
        <v>129</v>
      </c>
      <c r="B100" s="6" t="s">
        <v>51</v>
      </c>
      <c r="C100" s="8" t="s">
        <v>103</v>
      </c>
      <c r="D100" s="12">
        <v>1326</v>
      </c>
      <c r="E100" s="12">
        <v>1618</v>
      </c>
      <c r="F100" s="12">
        <v>1690</v>
      </c>
      <c r="G100" s="12">
        <v>1210</v>
      </c>
      <c r="H100" s="12">
        <v>1270</v>
      </c>
      <c r="I100" s="12">
        <v>1152</v>
      </c>
      <c r="J100" s="12"/>
    </row>
    <row r="101" spans="1:10" ht="69" customHeight="1">
      <c r="A101" s="5" t="s">
        <v>130</v>
      </c>
      <c r="B101" s="6" t="s">
        <v>52</v>
      </c>
      <c r="C101" s="8" t="s">
        <v>53</v>
      </c>
      <c r="D101" s="11" t="s">
        <v>139</v>
      </c>
      <c r="E101" s="11" t="s">
        <v>139</v>
      </c>
      <c r="F101" s="11" t="s">
        <v>139</v>
      </c>
      <c r="G101" s="11" t="s">
        <v>139</v>
      </c>
      <c r="H101" s="11" t="s">
        <v>139</v>
      </c>
      <c r="I101" s="11" t="s">
        <v>139</v>
      </c>
      <c r="J101" s="11"/>
    </row>
    <row r="102" spans="1:10" ht="54" customHeight="1">
      <c r="A102" s="5" t="s">
        <v>131</v>
      </c>
      <c r="B102" s="6" t="s">
        <v>54</v>
      </c>
      <c r="C102" s="9" t="s">
        <v>125</v>
      </c>
      <c r="D102" s="12"/>
      <c r="E102" s="12"/>
      <c r="F102" s="12"/>
      <c r="G102" s="12"/>
      <c r="H102" s="12"/>
      <c r="I102" s="12"/>
      <c r="J102" s="12"/>
    </row>
    <row r="103" spans="1:10" ht="33.75" customHeight="1">
      <c r="A103" s="5" t="s">
        <v>132</v>
      </c>
      <c r="B103" s="6" t="s">
        <v>72</v>
      </c>
      <c r="C103" s="8" t="s">
        <v>73</v>
      </c>
      <c r="D103" s="12">
        <v>32.4</v>
      </c>
      <c r="E103" s="12">
        <v>32.1</v>
      </c>
      <c r="F103" s="12">
        <v>31.7</v>
      </c>
      <c r="G103" s="12">
        <v>31.5</v>
      </c>
      <c r="H103" s="12">
        <v>31.5</v>
      </c>
      <c r="I103" s="12">
        <v>31.5</v>
      </c>
      <c r="J103" s="12"/>
    </row>
    <row r="104" spans="1:10" ht="10.5" customHeight="1">
      <c r="A104" s="49"/>
      <c r="B104" s="50"/>
      <c r="C104" s="50"/>
      <c r="D104" s="50"/>
      <c r="E104" s="50"/>
      <c r="F104" s="50"/>
      <c r="G104" s="50"/>
      <c r="H104" s="50"/>
      <c r="I104" s="50"/>
      <c r="J104" s="51"/>
    </row>
    <row r="105" spans="1:10" ht="20.25" customHeight="1">
      <c r="A105" s="52" t="s">
        <v>55</v>
      </c>
      <c r="B105" s="53"/>
      <c r="C105" s="53"/>
      <c r="D105" s="53"/>
      <c r="E105" s="53"/>
      <c r="F105" s="53"/>
      <c r="G105" s="53"/>
      <c r="H105" s="53"/>
      <c r="I105" s="53"/>
      <c r="J105" s="54"/>
    </row>
    <row r="106" spans="1:10" ht="7.5" customHeight="1">
      <c r="A106" s="49"/>
      <c r="B106" s="50"/>
      <c r="C106" s="50"/>
      <c r="D106" s="50"/>
      <c r="E106" s="50"/>
      <c r="F106" s="50"/>
      <c r="G106" s="50"/>
      <c r="H106" s="50"/>
      <c r="I106" s="50"/>
      <c r="J106" s="51"/>
    </row>
    <row r="107" spans="1:10" ht="36" customHeight="1">
      <c r="A107" s="5" t="s">
        <v>133</v>
      </c>
      <c r="B107" s="6" t="s">
        <v>74</v>
      </c>
      <c r="C107" s="8"/>
      <c r="D107" s="12"/>
      <c r="E107" s="12"/>
      <c r="F107" s="12"/>
      <c r="G107" s="12"/>
      <c r="H107" s="12"/>
      <c r="I107" s="12"/>
      <c r="J107" s="12"/>
    </row>
    <row r="108" spans="1:10" ht="45" customHeight="1">
      <c r="A108" s="4"/>
      <c r="B108" s="6" t="s">
        <v>62</v>
      </c>
      <c r="C108" s="9" t="s">
        <v>56</v>
      </c>
      <c r="D108" s="12">
        <v>1684.09</v>
      </c>
      <c r="E108" s="12">
        <v>1665.8</v>
      </c>
      <c r="F108" s="12">
        <v>1475.7</v>
      </c>
      <c r="G108" s="12">
        <v>1453.6</v>
      </c>
      <c r="H108" s="12">
        <v>1431.8</v>
      </c>
      <c r="I108" s="12">
        <v>1410.3</v>
      </c>
      <c r="J108" s="12"/>
    </row>
    <row r="109" spans="1:10" ht="58.5" customHeight="1">
      <c r="A109" s="4"/>
      <c r="B109" s="6" t="s">
        <v>63</v>
      </c>
      <c r="C109" s="9" t="s">
        <v>57</v>
      </c>
      <c r="D109" s="14">
        <v>0.369</v>
      </c>
      <c r="E109" s="14">
        <v>0.295</v>
      </c>
      <c r="F109" s="14">
        <v>0.26</v>
      </c>
      <c r="G109" s="14">
        <v>0.25</v>
      </c>
      <c r="H109" s="14">
        <v>0.24</v>
      </c>
      <c r="I109" s="14">
        <v>0.23</v>
      </c>
      <c r="J109" s="12"/>
    </row>
    <row r="110" spans="1:10" ht="59.25" customHeight="1">
      <c r="A110" s="4"/>
      <c r="B110" s="6" t="s">
        <v>64</v>
      </c>
      <c r="C110" s="9" t="s">
        <v>58</v>
      </c>
      <c r="D110" s="14">
        <v>38.19</v>
      </c>
      <c r="E110" s="14">
        <v>40.71</v>
      </c>
      <c r="F110" s="14">
        <v>38.8</v>
      </c>
      <c r="G110" s="14">
        <v>38.2</v>
      </c>
      <c r="H110" s="14">
        <v>37.6</v>
      </c>
      <c r="I110" s="14">
        <v>37</v>
      </c>
      <c r="J110" s="12"/>
    </row>
    <row r="111" spans="1:10" ht="16.5">
      <c r="A111" s="4"/>
      <c r="B111" s="6" t="s">
        <v>65</v>
      </c>
      <c r="C111" s="8" t="s">
        <v>11</v>
      </c>
      <c r="D111" s="14">
        <v>50.84</v>
      </c>
      <c r="E111" s="14">
        <v>49.88</v>
      </c>
      <c r="F111" s="14">
        <v>49.2</v>
      </c>
      <c r="G111" s="14">
        <v>48.7</v>
      </c>
      <c r="H111" s="14">
        <v>48.2</v>
      </c>
      <c r="I111" s="14">
        <v>47.7</v>
      </c>
      <c r="J111" s="12"/>
    </row>
    <row r="112" spans="1:10" ht="16.5">
      <c r="A112" s="4"/>
      <c r="B112" s="6" t="s">
        <v>66</v>
      </c>
      <c r="C112" s="8" t="s">
        <v>11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/>
    </row>
    <row r="113" spans="1:10" ht="49.5" customHeight="1">
      <c r="A113" s="5" t="s">
        <v>134</v>
      </c>
      <c r="B113" s="6" t="s">
        <v>75</v>
      </c>
      <c r="C113" s="8"/>
      <c r="D113" s="12"/>
      <c r="E113" s="12"/>
      <c r="F113" s="12"/>
      <c r="G113" s="12"/>
      <c r="H113" s="12"/>
      <c r="I113" s="12"/>
      <c r="J113" s="12"/>
    </row>
    <row r="114" spans="1:10" ht="43.5" customHeight="1">
      <c r="A114" s="4"/>
      <c r="B114" s="6" t="s">
        <v>62</v>
      </c>
      <c r="C114" s="9" t="s">
        <v>59</v>
      </c>
      <c r="D114" s="14">
        <v>204.33</v>
      </c>
      <c r="E114" s="14">
        <v>164.51</v>
      </c>
      <c r="F114" s="14">
        <v>116.2</v>
      </c>
      <c r="G114" s="14">
        <v>113.9</v>
      </c>
      <c r="H114" s="14">
        <v>112.2</v>
      </c>
      <c r="I114" s="14">
        <v>110.5</v>
      </c>
      <c r="J114" s="12"/>
    </row>
    <row r="115" spans="1:10" ht="58.5" customHeight="1">
      <c r="A115" s="4"/>
      <c r="B115" s="6" t="s">
        <v>63</v>
      </c>
      <c r="C115" s="9" t="s">
        <v>57</v>
      </c>
      <c r="D115" s="14">
        <v>0.356</v>
      </c>
      <c r="E115" s="14">
        <v>0.286</v>
      </c>
      <c r="F115" s="14">
        <v>0.26</v>
      </c>
      <c r="G115" s="14">
        <v>0.25</v>
      </c>
      <c r="H115" s="14">
        <v>0.24</v>
      </c>
      <c r="I115" s="14">
        <v>0.23</v>
      </c>
      <c r="J115" s="12"/>
    </row>
    <row r="116" spans="1:10" ht="60" customHeight="1">
      <c r="A116" s="4"/>
      <c r="B116" s="6" t="s">
        <v>64</v>
      </c>
      <c r="C116" s="9" t="s">
        <v>60</v>
      </c>
      <c r="D116" s="14">
        <v>1.56</v>
      </c>
      <c r="E116" s="14">
        <v>1.26</v>
      </c>
      <c r="F116" s="30">
        <v>0.8</v>
      </c>
      <c r="G116" s="30">
        <v>0.78</v>
      </c>
      <c r="H116" s="30">
        <v>0.76</v>
      </c>
      <c r="I116" s="30">
        <v>0.74</v>
      </c>
      <c r="J116" s="12"/>
    </row>
    <row r="117" spans="1:10" ht="16.5">
      <c r="A117" s="4"/>
      <c r="B117" s="6" t="s">
        <v>65</v>
      </c>
      <c r="C117" s="8" t="s">
        <v>11</v>
      </c>
      <c r="D117" s="14">
        <v>2.44</v>
      </c>
      <c r="E117" s="14">
        <v>2.99</v>
      </c>
      <c r="F117" s="14">
        <v>2.9</v>
      </c>
      <c r="G117" s="14">
        <v>2.9</v>
      </c>
      <c r="H117" s="14">
        <v>2.8</v>
      </c>
      <c r="I117" s="14">
        <v>2.7</v>
      </c>
      <c r="J117" s="12"/>
    </row>
    <row r="118" spans="1:10" ht="16.5">
      <c r="A118" s="4"/>
      <c r="B118" s="6" t="s">
        <v>66</v>
      </c>
      <c r="C118" s="8" t="s">
        <v>11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/>
    </row>
    <row r="119" spans="1:10" ht="36" customHeight="1">
      <c r="A119" s="59" t="s">
        <v>140</v>
      </c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 ht="115.5" customHeight="1">
      <c r="A120" s="16">
        <v>41</v>
      </c>
      <c r="B120" s="17" t="s">
        <v>141</v>
      </c>
      <c r="C120" s="3" t="s">
        <v>83</v>
      </c>
      <c r="D120" s="18">
        <v>0.16</v>
      </c>
      <c r="E120" s="18">
        <v>0.1</v>
      </c>
      <c r="F120" s="18">
        <v>0.12</v>
      </c>
      <c r="G120" s="18">
        <v>3.4</v>
      </c>
      <c r="H120" s="21">
        <v>3.4</v>
      </c>
      <c r="I120" s="22">
        <v>3.4</v>
      </c>
      <c r="J120" s="19"/>
    </row>
    <row r="121" spans="1:10" ht="33">
      <c r="A121" s="16">
        <v>42</v>
      </c>
      <c r="B121" s="17" t="s">
        <v>142</v>
      </c>
      <c r="C121" s="3" t="s">
        <v>143</v>
      </c>
      <c r="D121" s="18" t="s">
        <v>139</v>
      </c>
      <c r="E121" s="18" t="s">
        <v>139</v>
      </c>
      <c r="F121" s="18" t="s">
        <v>139</v>
      </c>
      <c r="G121" s="18" t="s">
        <v>139</v>
      </c>
      <c r="H121" s="18" t="s">
        <v>139</v>
      </c>
      <c r="I121" s="18" t="s">
        <v>139</v>
      </c>
      <c r="J121" s="19"/>
    </row>
    <row r="122" spans="1:10" ht="33">
      <c r="A122" s="16">
        <v>43</v>
      </c>
      <c r="B122" s="17" t="s">
        <v>144</v>
      </c>
      <c r="C122" s="3" t="s">
        <v>145</v>
      </c>
      <c r="D122" s="23">
        <v>171</v>
      </c>
      <c r="E122" s="23">
        <v>186</v>
      </c>
      <c r="F122" s="23">
        <v>106</v>
      </c>
      <c r="G122" s="23">
        <v>188</v>
      </c>
      <c r="H122" s="24">
        <v>190</v>
      </c>
      <c r="I122" s="40">
        <v>190</v>
      </c>
      <c r="J122" s="19"/>
    </row>
    <row r="123" spans="1:10" ht="49.5">
      <c r="A123" s="16">
        <v>44</v>
      </c>
      <c r="B123" s="17" t="s">
        <v>146</v>
      </c>
      <c r="C123" s="3" t="s">
        <v>91</v>
      </c>
      <c r="D123" s="37">
        <v>0</v>
      </c>
      <c r="E123" s="37">
        <v>179</v>
      </c>
      <c r="F123" s="37">
        <v>153</v>
      </c>
      <c r="G123" s="37">
        <v>234</v>
      </c>
      <c r="H123" s="38">
        <v>248</v>
      </c>
      <c r="I123" s="22">
        <v>261</v>
      </c>
      <c r="J123" s="19"/>
    </row>
    <row r="124" spans="1:10" ht="52.5" customHeight="1">
      <c r="A124" s="16">
        <v>45</v>
      </c>
      <c r="B124" s="17" t="s">
        <v>147</v>
      </c>
      <c r="C124" s="3" t="s">
        <v>143</v>
      </c>
      <c r="D124" s="18" t="s">
        <v>139</v>
      </c>
      <c r="E124" s="18" t="s">
        <v>139</v>
      </c>
      <c r="F124" s="18" t="s">
        <v>139</v>
      </c>
      <c r="G124" s="18" t="s">
        <v>139</v>
      </c>
      <c r="H124" s="18" t="s">
        <v>139</v>
      </c>
      <c r="I124" s="18" t="s">
        <v>139</v>
      </c>
      <c r="J124" s="18"/>
    </row>
    <row r="125" spans="1:10" ht="54.75" customHeight="1">
      <c r="A125" s="16">
        <v>46</v>
      </c>
      <c r="B125" s="17" t="s">
        <v>148</v>
      </c>
      <c r="C125" s="3" t="s">
        <v>116</v>
      </c>
      <c r="D125" s="23">
        <v>3</v>
      </c>
      <c r="E125" s="23">
        <v>3</v>
      </c>
      <c r="F125" s="23">
        <v>2</v>
      </c>
      <c r="G125" s="23">
        <v>2</v>
      </c>
      <c r="H125" s="24">
        <v>2</v>
      </c>
      <c r="I125" s="22">
        <v>2</v>
      </c>
      <c r="J125" s="19"/>
    </row>
    <row r="126" spans="1:10" ht="36.75" customHeight="1">
      <c r="A126" s="16">
        <v>47</v>
      </c>
      <c r="B126" s="20" t="s">
        <v>149</v>
      </c>
      <c r="C126" s="3" t="s">
        <v>83</v>
      </c>
      <c r="D126" s="37">
        <v>84.8</v>
      </c>
      <c r="E126" s="37">
        <v>86.3</v>
      </c>
      <c r="F126" s="37">
        <v>87.6</v>
      </c>
      <c r="G126" s="37">
        <v>88</v>
      </c>
      <c r="H126" s="38">
        <v>88</v>
      </c>
      <c r="I126" s="39">
        <v>88</v>
      </c>
      <c r="J126" s="19"/>
    </row>
  </sheetData>
  <mergeCells count="48">
    <mergeCell ref="A119:J119"/>
    <mergeCell ref="A23:J23"/>
    <mergeCell ref="A86:J86"/>
    <mergeCell ref="A87:J87"/>
    <mergeCell ref="A88:J88"/>
    <mergeCell ref="A61:J61"/>
    <mergeCell ref="A62:J62"/>
    <mergeCell ref="A63:J63"/>
    <mergeCell ref="A44:J44"/>
    <mergeCell ref="A45:J45"/>
    <mergeCell ref="A46:J46"/>
    <mergeCell ref="A15:J15"/>
    <mergeCell ref="A17:J17"/>
    <mergeCell ref="A20:J20"/>
    <mergeCell ref="A21:J21"/>
    <mergeCell ref="A28:J28"/>
    <mergeCell ref="A27:J27"/>
    <mergeCell ref="A29:J29"/>
    <mergeCell ref="D25:I25"/>
    <mergeCell ref="A25:A26"/>
    <mergeCell ref="A7:J7"/>
    <mergeCell ref="A9:J9"/>
    <mergeCell ref="A11:J11"/>
    <mergeCell ref="A12:J12"/>
    <mergeCell ref="A1:J1"/>
    <mergeCell ref="A2:J2"/>
    <mergeCell ref="A3:J3"/>
    <mergeCell ref="A5:J5"/>
    <mergeCell ref="A95:J95"/>
    <mergeCell ref="A104:J104"/>
    <mergeCell ref="A105:J105"/>
    <mergeCell ref="A106:J106"/>
    <mergeCell ref="A94:J94"/>
    <mergeCell ref="A81:A82"/>
    <mergeCell ref="A78:A79"/>
    <mergeCell ref="A74:J74"/>
    <mergeCell ref="A75:J75"/>
    <mergeCell ref="A76:J76"/>
    <mergeCell ref="B25:B26"/>
    <mergeCell ref="C25:C26"/>
    <mergeCell ref="A93:J93"/>
    <mergeCell ref="A70:J70"/>
    <mergeCell ref="A71:J71"/>
    <mergeCell ref="A72:J72"/>
    <mergeCell ref="A50:J50"/>
    <mergeCell ref="J25:J26"/>
    <mergeCell ref="A51:J51"/>
    <mergeCell ref="A52:J52"/>
  </mergeCells>
  <printOptions/>
  <pageMargins left="0.45" right="0.21" top="0.38" bottom="0.29" header="0.28" footer="0.33"/>
  <pageSetup horizontalDpi="600" verticalDpi="600" orientation="landscape" paperSize="9" scale="84" r:id="rId1"/>
  <rowBreaks count="6" manualBreakCount="6">
    <brk id="32" max="9" man="1"/>
    <brk id="47" max="9" man="1"/>
    <brk id="57" max="9" man="1"/>
    <brk id="77" max="9" man="1"/>
    <brk id="89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Белов</cp:lastModifiedBy>
  <cp:lastPrinted>2014-05-14T07:40:26Z</cp:lastPrinted>
  <dcterms:created xsi:type="dcterms:W3CDTF">1996-10-08T23:32:33Z</dcterms:created>
  <dcterms:modified xsi:type="dcterms:W3CDTF">2014-06-27T07:18:45Z</dcterms:modified>
  <cp:category/>
  <cp:version/>
  <cp:contentType/>
  <cp:contentStatus/>
</cp:coreProperties>
</file>