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<sst xmlns="http://schemas.openxmlformats.org/spreadsheetml/2006/main" count="101" uniqueCount="101">
  <si>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</si>
  <si>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</si>
  <si>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</si>
  <si>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</si>
  <si>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</si>
  <si>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</si>
  <si>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</si>
  <si>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</si>
  <si>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</si>
  <si>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</si>
  <si>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</si>
  <si>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</si>
  <si>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</si>
  <si>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</si>
  <si>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</si>
  <si>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</si>
  <si>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</si>
  <si>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</si>
  <si>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</si>
  <si>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</si>
  <si>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</si>
  <si>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</si>
  <si>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</si>
  <si>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</si>
  <si>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</si>
  <si>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</si>
  <si>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</si>
  <si>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</si>
  <si>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</si>
  <si>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</si>
  <si>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</si>
  <si>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</si>
  <si>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</si>
  <si>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</si>
  <si>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</si>
  <si>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</si>
  <si>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</si>
  <si>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</si>
  <si>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</si>
  <si>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</si>
  <si>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</si>
  <si>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</si>
  <si>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</si>
  <si>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</si>
  <si>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</si>
  <si>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</si>
  <si>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</si>
  <si>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</si>
  <si>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</si>
  <si>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</si>
  <si>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</si>
  <si>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</si>
  <si>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</si>
  <si>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</si>
  <si>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</si>
  <si>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</si>
  <si>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 Служебный специальный жилой фонд"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</si>
  <si>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</si>
  <si>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</si>
  <si>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</si>
  <si>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</si>
  <si>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</si>
  <si>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</si>
  <si>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</si>
  <si>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</si>
  <si>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</si>
  <si>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</si>
  <si>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</si>
  <si>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</si>
  <si>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</si>
  <si>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</si>
  <si>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</si>
  <si>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</si>
  <si>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</si>
  <si>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</si>
  <si>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</si>
  <si>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</si>
  <si>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</si>
  <si>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</si>
  <si>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</si>
  <si>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</si>
  <si>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</si>
  <si>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</si>
  <si>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</si>
  <si>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</si>
  <si>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</si>
  <si>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</si>
  <si>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</si>
  <si>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</si>
  <si>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</si>
  <si>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</si>
  <si>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Муниципальная программа Зиминского городского муниципального образования "Развитие образования" на 2018-2024 гг.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</si>
  <si>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</si>
  <si>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</si>
  <si>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</si>
  <si>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</si>
  <si>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</si>
  <si>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</si>
  <si>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</si>
  <si>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Зиминского городского муниципального образования по состоянию на 01.02.2020 г.</t>
  </si>
  <si>
    <t>Информация об исполнении по муниципальным программам и подпрограммам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</si>
</sst>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81" fontId="3" fillId="0" borderId="10" xfId="52" applyNumberFormat="1" applyFont="1" applyFill="1" applyBorder="1" applyAlignment="1" applyProtection="1">
      <alignment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180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180" fontId="3" fillId="32" borderId="10" xfId="52" applyNumberFormat="1" applyFont="1" applyFill="1" applyBorder="1" applyAlignment="1" applyProtection="1">
      <alignment wrapText="1"/>
      <protection hidden="1"/>
    </xf>
    <xf numFmtId="0" fontId="3" fillId="32" borderId="10" xfId="52" applyNumberFormat="1" applyFont="1" applyFill="1" applyBorder="1" applyAlignment="1" applyProtection="1">
      <alignment horizontal="left" vertical="center"/>
      <protection hidden="1"/>
    </xf>
    <xf numFmtId="180" fontId="4" fillId="32" borderId="10" xfId="52" applyNumberFormat="1" applyFont="1" applyFill="1" applyBorder="1" applyAlignment="1" applyProtection="1">
      <alignment wrapText="1"/>
      <protection hidden="1"/>
    </xf>
    <xf numFmtId="4" fontId="4" fillId="0" borderId="10" xfId="52" applyNumberFormat="1" applyFont="1" applyBorder="1" applyProtection="1">
      <alignment/>
      <protection hidden="1"/>
    </xf>
    <xf numFmtId="183" fontId="3" fillId="33" borderId="10" xfId="52" applyNumberFormat="1" applyFont="1" applyFill="1" applyBorder="1" applyProtection="1">
      <alignment/>
      <protection hidden="1"/>
    </xf>
    <xf numFmtId="4" fontId="4" fillId="33" borderId="10" xfId="52" applyNumberFormat="1" applyFont="1" applyFill="1" applyBorder="1" applyProtection="1">
      <alignment/>
      <protection hidden="1"/>
    </xf>
    <xf numFmtId="183" fontId="3" fillId="0" borderId="10" xfId="52" applyNumberFormat="1" applyFont="1" applyBorder="1" applyProtection="1">
      <alignment/>
      <protection hidden="1"/>
    </xf>
    <xf numFmtId="4" fontId="3" fillId="0" borderId="10" xfId="52" applyNumberFormat="1" applyFont="1" applyBorder="1" applyProtection="1">
      <alignment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ill="1" applyAlignment="1">
      <alignment wrapText="1"/>
      <protection/>
    </xf>
    <xf numFmtId="183" fontId="3" fillId="0" borderId="10" xfId="52" applyNumberFormat="1" applyFont="1" applyBorder="1">
      <alignment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Border="1">
      <alignment/>
      <protection/>
    </xf>
    <xf numFmtId="183" fontId="4" fillId="0" borderId="10" xfId="52" applyNumberFormat="1" applyFont="1" applyBorder="1" applyProtection="1">
      <alignment/>
      <protection hidden="1"/>
    </xf>
    <xf numFmtId="0" fontId="3" fillId="0" borderId="11" xfId="52" applyFont="1" applyBorder="1" applyAlignment="1">
      <alignment horizontal="center" vertical="center" wrapText="1"/>
      <protection/>
    </xf>
    <xf numFmtId="10" fontId="3" fillId="0" borderId="11" xfId="52" applyNumberFormat="1" applyFont="1" applyBorder="1">
      <alignment/>
      <protection/>
    </xf>
    <xf numFmtId="0" fontId="2" fillId="0" borderId="0" xfId="52" applyFill="1" applyBorder="1">
      <alignment/>
      <protection/>
    </xf>
    <xf numFmtId="0" fontId="2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0" fontId="3" fillId="0" borderId="11" xfId="52" applyNumberFormat="1" applyFont="1" applyFill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view="pageBreakPreview" zoomScale="120" zoomScaleNormal="130" zoomScaleSheetLayoutView="120" zoomScalePageLayoutView="0" workbookViewId="0" topLeftCell="A72">
      <selection activeCell="B11" sqref="B11:I11"/>
    </sheetView>
  </sheetViews>
  <sheetFormatPr defaultColWidth="9.00390625" defaultRowHeight="12.75"/>
  <cols>
    <col min="1" max="1" width="0.2421875" style="20" customWidth="1"/>
    <col min="2" max="2" width="3.75390625" style="20" customWidth="1"/>
    <col min="3" max="3" width="50.75390625" style="45" customWidth="1"/>
    <col min="4" max="5" width="11.25390625" style="20" customWidth="1"/>
    <col min="6" max="6" width="13.875" style="20" hidden="1" customWidth="1"/>
    <col min="7" max="7" width="11.75390625" style="20" hidden="1" customWidth="1"/>
    <col min="8" max="8" width="11.00390625" style="20" customWidth="1"/>
    <col min="9" max="9" width="10.25390625" style="20" customWidth="1"/>
    <col min="10" max="16384" width="9.125" style="54" customWidth="1"/>
  </cols>
  <sheetData>
    <row r="1" spans="1:6" ht="409.5" customHeight="1" hidden="1">
      <c r="A1" s="1"/>
      <c r="B1" s="1"/>
      <c r="C1" s="40"/>
      <c r="D1" s="1"/>
      <c r="E1" s="2"/>
      <c r="F1" s="21"/>
    </row>
    <row r="2" spans="1:6" ht="409.5" customHeight="1" hidden="1">
      <c r="A2" s="1"/>
      <c r="B2" s="1"/>
      <c r="C2" s="40"/>
      <c r="D2" s="1"/>
      <c r="E2" s="3"/>
      <c r="F2" s="21"/>
    </row>
    <row r="3" spans="1:6" ht="409.5" customHeight="1" hidden="1">
      <c r="A3" s="1"/>
      <c r="B3" s="1"/>
      <c r="C3" s="40"/>
      <c r="D3" s="1"/>
      <c r="E3" s="4"/>
      <c r="F3" s="21"/>
    </row>
    <row r="4" spans="1:6" ht="409.5" customHeight="1" hidden="1">
      <c r="A4" s="5"/>
      <c r="B4" s="5"/>
      <c r="C4" s="41"/>
      <c r="D4" s="6"/>
      <c r="E4" s="4"/>
      <c r="F4" s="21"/>
    </row>
    <row r="5" spans="1:6" ht="409.5" customHeight="1" hidden="1">
      <c r="A5" s="5"/>
      <c r="B5" s="5"/>
      <c r="C5" s="41"/>
      <c r="D5" s="6"/>
      <c r="E5" s="4"/>
      <c r="F5" s="21"/>
    </row>
    <row r="6" spans="1:6" ht="409.5" customHeight="1" hidden="1">
      <c r="A6" s="7"/>
      <c r="B6" s="7"/>
      <c r="C6" s="42"/>
      <c r="D6" s="7"/>
      <c r="E6" s="4"/>
      <c r="F6" s="21"/>
    </row>
    <row r="7" spans="1:6" ht="409.5" customHeight="1" hidden="1">
      <c r="A7" s="8"/>
      <c r="B7" s="8"/>
      <c r="C7" s="41"/>
      <c r="D7" s="6"/>
      <c r="E7" s="4"/>
      <c r="F7" s="21"/>
    </row>
    <row r="8" spans="1:6" ht="409.5" customHeight="1" hidden="1">
      <c r="A8" s="8"/>
      <c r="B8" s="8"/>
      <c r="C8" s="43"/>
      <c r="D8" s="8"/>
      <c r="E8" s="4"/>
      <c r="F8" s="21"/>
    </row>
    <row r="9" spans="1:8" ht="15" customHeight="1">
      <c r="A9" s="8"/>
      <c r="B9" s="56"/>
      <c r="C9" s="56"/>
      <c r="D9" s="56"/>
      <c r="E9" s="56"/>
      <c r="F9" s="56"/>
      <c r="G9" s="2"/>
      <c r="H9" s="2"/>
    </row>
    <row r="10" spans="1:9" ht="15" customHeight="1">
      <c r="A10" s="8"/>
      <c r="B10" s="57" t="s">
        <v>100</v>
      </c>
      <c r="C10" s="57"/>
      <c r="D10" s="57"/>
      <c r="E10" s="57"/>
      <c r="F10" s="57"/>
      <c r="G10" s="57"/>
      <c r="H10" s="57"/>
      <c r="I10" s="57"/>
    </row>
    <row r="11" spans="1:9" ht="24" customHeight="1">
      <c r="A11" s="8"/>
      <c r="B11" s="57" t="s">
        <v>99</v>
      </c>
      <c r="C11" s="57"/>
      <c r="D11" s="57"/>
      <c r="E11" s="57"/>
      <c r="F11" s="57"/>
      <c r="G11" s="57"/>
      <c r="H11" s="57"/>
      <c r="I11" s="57"/>
    </row>
    <row r="12" spans="1:9" ht="16.5" customHeight="1">
      <c r="A12" s="8"/>
      <c r="B12" s="55" t="s">
        <v>90</v>
      </c>
      <c r="C12" s="55"/>
      <c r="D12" s="55"/>
      <c r="E12" s="55"/>
      <c r="F12" s="55"/>
      <c r="G12" s="55"/>
      <c r="H12" s="55"/>
      <c r="I12" s="55"/>
    </row>
    <row r="13" spans="1:9" ht="40.5" customHeight="1">
      <c r="A13" s="22"/>
      <c r="B13" s="12" t="s">
        <v>39</v>
      </c>
      <c r="C13" s="13" t="s">
        <v>0</v>
      </c>
      <c r="D13" s="14" t="s">
        <v>1</v>
      </c>
      <c r="E13" s="14" t="s">
        <v>96</v>
      </c>
      <c r="F13" s="47"/>
      <c r="G13" s="47"/>
      <c r="H13" s="48" t="s">
        <v>97</v>
      </c>
      <c r="I13" s="52" t="s">
        <v>98</v>
      </c>
    </row>
    <row r="14" spans="1:9" ht="33.75" customHeight="1">
      <c r="A14" s="16"/>
      <c r="B14" s="22">
        <v>1</v>
      </c>
      <c r="C14" s="23" t="s">
        <v>60</v>
      </c>
      <c r="D14" s="24" t="s">
        <v>3</v>
      </c>
      <c r="E14" s="36">
        <f>SUM(E15:E17)</f>
        <v>859.1659999999999</v>
      </c>
      <c r="F14" s="49">
        <f>SUM(F15:F17)</f>
        <v>859166</v>
      </c>
      <c r="G14" s="49">
        <f>SUM(G15:G17)</f>
        <v>8200</v>
      </c>
      <c r="H14" s="36">
        <f>SUM(H15:H17)</f>
        <v>8.2</v>
      </c>
      <c r="I14" s="53">
        <f>H14/E14</f>
        <v>0.009544139316499955</v>
      </c>
    </row>
    <row r="15" spans="1:9" ht="17.25" customHeight="1">
      <c r="A15" s="16"/>
      <c r="B15" s="16"/>
      <c r="C15" s="25" t="s">
        <v>53</v>
      </c>
      <c r="D15" s="26" t="s">
        <v>4</v>
      </c>
      <c r="E15" s="38">
        <f aca="true" t="shared" si="0" ref="E15:E22">F15/1000</f>
        <v>417.02</v>
      </c>
      <c r="F15" s="35">
        <v>417020</v>
      </c>
      <c r="G15" s="35">
        <v>0</v>
      </c>
      <c r="H15" s="36">
        <f aca="true" t="shared" si="1" ref="H15:H21">G15/1000</f>
        <v>0</v>
      </c>
      <c r="I15" s="53">
        <f aca="true" t="shared" si="2" ref="I15:I78">H15/E15</f>
        <v>0</v>
      </c>
    </row>
    <row r="16" spans="1:9" ht="22.5" customHeight="1">
      <c r="A16" s="16"/>
      <c r="B16" s="16"/>
      <c r="C16" s="25" t="s">
        <v>54</v>
      </c>
      <c r="D16" s="26" t="s">
        <v>5</v>
      </c>
      <c r="E16" s="38">
        <f t="shared" si="0"/>
        <v>306.146</v>
      </c>
      <c r="F16" s="35">
        <v>306146</v>
      </c>
      <c r="G16" s="35">
        <v>0</v>
      </c>
      <c r="H16" s="36">
        <f t="shared" si="1"/>
        <v>0</v>
      </c>
      <c r="I16" s="53">
        <f t="shared" si="2"/>
        <v>0</v>
      </c>
    </row>
    <row r="17" spans="1:9" ht="19.5" customHeight="1">
      <c r="A17" s="16"/>
      <c r="B17" s="16"/>
      <c r="C17" s="25" t="s">
        <v>55</v>
      </c>
      <c r="D17" s="26" t="s">
        <v>6</v>
      </c>
      <c r="E17" s="38">
        <f t="shared" si="0"/>
        <v>136</v>
      </c>
      <c r="F17" s="35">
        <v>136000</v>
      </c>
      <c r="G17" s="35">
        <v>8200</v>
      </c>
      <c r="H17" s="36">
        <f t="shared" si="1"/>
        <v>8.2</v>
      </c>
      <c r="I17" s="53">
        <f t="shared" si="2"/>
        <v>0.06029411764705882</v>
      </c>
    </row>
    <row r="18" spans="1:9" ht="35.25" customHeight="1">
      <c r="A18" s="16"/>
      <c r="B18" s="15">
        <v>2</v>
      </c>
      <c r="C18" s="27" t="s">
        <v>61</v>
      </c>
      <c r="D18" s="28" t="s">
        <v>7</v>
      </c>
      <c r="E18" s="38">
        <f>SUM(E19:E24)</f>
        <v>159133.28248</v>
      </c>
      <c r="F18" s="49">
        <f>SUM(F19:F24)</f>
        <v>159133282.48</v>
      </c>
      <c r="G18" s="49">
        <f>SUM(G19:G24)</f>
        <v>6850458.329999999</v>
      </c>
      <c r="H18" s="38">
        <f>SUM(H19:H24)</f>
        <v>6850.45833</v>
      </c>
      <c r="I18" s="53">
        <f t="shared" si="2"/>
        <v>0.043048557933573525</v>
      </c>
    </row>
    <row r="19" spans="1:9" ht="29.25" customHeight="1">
      <c r="A19" s="16"/>
      <c r="B19" s="16"/>
      <c r="C19" s="25" t="s">
        <v>8</v>
      </c>
      <c r="D19" s="26" t="s">
        <v>9</v>
      </c>
      <c r="E19" s="38">
        <f t="shared" si="0"/>
        <v>84341.47623999999</v>
      </c>
      <c r="F19" s="35">
        <v>84341476.24</v>
      </c>
      <c r="G19" s="35">
        <v>614381.5</v>
      </c>
      <c r="H19" s="36">
        <f t="shared" si="1"/>
        <v>614.3815</v>
      </c>
      <c r="I19" s="53">
        <f t="shared" si="2"/>
        <v>0.007284452767363609</v>
      </c>
    </row>
    <row r="20" spans="1:9" ht="18" customHeight="1">
      <c r="A20" s="16"/>
      <c r="B20" s="16"/>
      <c r="C20" s="25" t="s">
        <v>10</v>
      </c>
      <c r="D20" s="26" t="s">
        <v>11</v>
      </c>
      <c r="E20" s="38">
        <f t="shared" si="0"/>
        <v>10769.56761</v>
      </c>
      <c r="F20" s="35">
        <v>10769567.61</v>
      </c>
      <c r="G20" s="35">
        <v>842031.04</v>
      </c>
      <c r="H20" s="36">
        <f t="shared" si="1"/>
        <v>842.0310400000001</v>
      </c>
      <c r="I20" s="53">
        <f t="shared" si="2"/>
        <v>0.07818615105941101</v>
      </c>
    </row>
    <row r="21" spans="1:9" ht="18" customHeight="1">
      <c r="A21" s="16"/>
      <c r="B21" s="16"/>
      <c r="C21" s="25" t="s">
        <v>12</v>
      </c>
      <c r="D21" s="26" t="s">
        <v>13</v>
      </c>
      <c r="E21" s="38">
        <f t="shared" si="0"/>
        <v>5803.462</v>
      </c>
      <c r="F21" s="51">
        <v>5803462</v>
      </c>
      <c r="G21" s="51">
        <v>384571.95</v>
      </c>
      <c r="H21" s="36">
        <f t="shared" si="1"/>
        <v>384.57195</v>
      </c>
      <c r="I21" s="53">
        <f t="shared" si="2"/>
        <v>0.06626595470083202</v>
      </c>
    </row>
    <row r="22" spans="1:9" ht="23.25" customHeight="1">
      <c r="A22" s="16"/>
      <c r="B22" s="16"/>
      <c r="C22" s="25" t="s">
        <v>14</v>
      </c>
      <c r="D22" s="26" t="s">
        <v>15</v>
      </c>
      <c r="E22" s="38">
        <f t="shared" si="0"/>
        <v>26605.47599</v>
      </c>
      <c r="F22" s="35">
        <v>26605475.99</v>
      </c>
      <c r="G22" s="35">
        <v>2655235.85</v>
      </c>
      <c r="H22" s="36">
        <f>G22/1000</f>
        <v>2655.23585</v>
      </c>
      <c r="I22" s="53">
        <f t="shared" si="2"/>
        <v>0.09980035128850931</v>
      </c>
    </row>
    <row r="23" spans="1:9" ht="26.25" customHeight="1">
      <c r="A23" s="16"/>
      <c r="B23" s="16"/>
      <c r="C23" s="25" t="s">
        <v>16</v>
      </c>
      <c r="D23" s="26" t="s">
        <v>17</v>
      </c>
      <c r="E23" s="38">
        <f>F23/1000</f>
        <v>23719.54864</v>
      </c>
      <c r="F23" s="35">
        <v>23719548.64</v>
      </c>
      <c r="G23" s="35">
        <v>1689750.6</v>
      </c>
      <c r="H23" s="36">
        <f>G23/1000</f>
        <v>1689.7506</v>
      </c>
      <c r="I23" s="53">
        <f t="shared" si="2"/>
        <v>0.0712387333184937</v>
      </c>
    </row>
    <row r="24" spans="1:9" ht="21.75" customHeight="1">
      <c r="A24" s="16"/>
      <c r="B24" s="16"/>
      <c r="C24" s="25" t="s">
        <v>18</v>
      </c>
      <c r="D24" s="26" t="s">
        <v>19</v>
      </c>
      <c r="E24" s="38">
        <f>F24/1000</f>
        <v>7893.752</v>
      </c>
      <c r="F24" s="35">
        <v>7893752</v>
      </c>
      <c r="G24" s="35">
        <v>664487.39</v>
      </c>
      <c r="H24" s="36">
        <f>G24/1000</f>
        <v>664.48739</v>
      </c>
      <c r="I24" s="53">
        <f t="shared" si="2"/>
        <v>0.08417890377098242</v>
      </c>
    </row>
    <row r="25" spans="1:9" ht="30" customHeight="1">
      <c r="A25" s="16"/>
      <c r="B25" s="15">
        <v>3</v>
      </c>
      <c r="C25" s="32" t="s">
        <v>62</v>
      </c>
      <c r="D25" s="33">
        <v>6300000000</v>
      </c>
      <c r="E25" s="38">
        <f>SUM(E26:E28)</f>
        <v>10827.00003</v>
      </c>
      <c r="F25" s="49">
        <f>SUM(F26:F28)</f>
        <v>10827000.03</v>
      </c>
      <c r="G25" s="49">
        <f>SUM(G26:G28)</f>
        <v>783709.97</v>
      </c>
      <c r="H25" s="39">
        <f>SUM(H26:H28)</f>
        <v>783.70997</v>
      </c>
      <c r="I25" s="53">
        <f t="shared" si="2"/>
        <v>0.07238477582233831</v>
      </c>
    </row>
    <row r="26" spans="1:9" ht="27.75" customHeight="1">
      <c r="A26" s="16"/>
      <c r="B26" s="16"/>
      <c r="C26" s="25" t="s">
        <v>92</v>
      </c>
      <c r="D26" s="17">
        <v>6310000000</v>
      </c>
      <c r="E26" s="38">
        <f>F26/1000</f>
        <v>10027</v>
      </c>
      <c r="F26" s="35">
        <v>10027000</v>
      </c>
      <c r="G26" s="35">
        <v>783709.97</v>
      </c>
      <c r="H26" s="36">
        <f>G26/1000</f>
        <v>783.70997</v>
      </c>
      <c r="I26" s="53">
        <f t="shared" si="2"/>
        <v>0.07815996509424554</v>
      </c>
    </row>
    <row r="27" spans="1:9" ht="22.5" customHeight="1">
      <c r="A27" s="16"/>
      <c r="B27" s="16"/>
      <c r="C27" s="25" t="s">
        <v>93</v>
      </c>
      <c r="D27" s="17">
        <v>6320000000</v>
      </c>
      <c r="E27" s="38">
        <f>F27/1000</f>
        <v>800</v>
      </c>
      <c r="F27" s="35">
        <v>800000</v>
      </c>
      <c r="G27" s="35">
        <v>0</v>
      </c>
      <c r="H27" s="36">
        <f>G27/1000</f>
        <v>0</v>
      </c>
      <c r="I27" s="53">
        <f t="shared" si="2"/>
        <v>0</v>
      </c>
    </row>
    <row r="28" spans="1:9" ht="35.25" customHeight="1">
      <c r="A28" s="16"/>
      <c r="B28" s="16"/>
      <c r="C28" s="34" t="s">
        <v>94</v>
      </c>
      <c r="D28" s="17">
        <v>6330000000</v>
      </c>
      <c r="E28" s="38">
        <f>F28/1000</f>
        <v>2.9999999999999997E-05</v>
      </c>
      <c r="F28" s="35">
        <v>0.03</v>
      </c>
      <c r="G28" s="35">
        <v>0</v>
      </c>
      <c r="H28" s="36">
        <f>G28/1000</f>
        <v>0</v>
      </c>
      <c r="I28" s="53">
        <f t="shared" si="2"/>
        <v>0</v>
      </c>
    </row>
    <row r="29" spans="1:9" ht="24" customHeight="1">
      <c r="A29" s="16"/>
      <c r="B29" s="15">
        <v>4</v>
      </c>
      <c r="C29" s="27" t="s">
        <v>64</v>
      </c>
      <c r="D29" s="28" t="s">
        <v>20</v>
      </c>
      <c r="E29" s="38">
        <f>SUM(E30:E34)</f>
        <v>53199.473</v>
      </c>
      <c r="F29" s="49">
        <f>SUM(F30:F34)</f>
        <v>53199473</v>
      </c>
      <c r="G29" s="49">
        <f>SUM(G30:G34)</f>
        <v>3278415.61</v>
      </c>
      <c r="H29" s="39">
        <f>SUM(H30:H34)</f>
        <v>3278.41561</v>
      </c>
      <c r="I29" s="53">
        <f>H29/E29</f>
        <v>0.06162496402924894</v>
      </c>
    </row>
    <row r="30" spans="1:9" ht="27.75" customHeight="1">
      <c r="A30" s="16"/>
      <c r="B30" s="16"/>
      <c r="C30" s="25" t="s">
        <v>45</v>
      </c>
      <c r="D30" s="26" t="s">
        <v>21</v>
      </c>
      <c r="E30" s="38">
        <f>F30/1000</f>
        <v>450</v>
      </c>
      <c r="F30" s="35">
        <v>450000</v>
      </c>
      <c r="G30" s="35">
        <v>0</v>
      </c>
      <c r="H30" s="36">
        <f>G30/1000</f>
        <v>0</v>
      </c>
      <c r="I30" s="53">
        <f t="shared" si="2"/>
        <v>0</v>
      </c>
    </row>
    <row r="31" spans="1:9" ht="27.75" customHeight="1">
      <c r="A31" s="16"/>
      <c r="B31" s="16"/>
      <c r="C31" s="25" t="s">
        <v>46</v>
      </c>
      <c r="D31" s="26" t="s">
        <v>22</v>
      </c>
      <c r="E31" s="38">
        <f>F31/1000</f>
        <v>979</v>
      </c>
      <c r="F31" s="35">
        <v>979000</v>
      </c>
      <c r="G31" s="35">
        <v>0</v>
      </c>
      <c r="H31" s="36">
        <f>G31/1000</f>
        <v>0</v>
      </c>
      <c r="I31" s="53">
        <f t="shared" si="2"/>
        <v>0</v>
      </c>
    </row>
    <row r="32" spans="1:9" ht="27" customHeight="1">
      <c r="A32" s="16"/>
      <c r="B32" s="16"/>
      <c r="C32" s="25" t="s">
        <v>41</v>
      </c>
      <c r="D32" s="17">
        <v>6530000000</v>
      </c>
      <c r="E32" s="38">
        <f>F32/1000</f>
        <v>43482.1</v>
      </c>
      <c r="F32" s="37">
        <v>43482100</v>
      </c>
      <c r="G32" s="37">
        <v>3278415.61</v>
      </c>
      <c r="H32" s="36">
        <f>G32/1000</f>
        <v>3278.41561</v>
      </c>
      <c r="I32" s="53">
        <f t="shared" si="2"/>
        <v>0.075396901483599</v>
      </c>
    </row>
    <row r="33" spans="1:9" ht="23.25" customHeight="1">
      <c r="A33" s="16"/>
      <c r="B33" s="16"/>
      <c r="C33" s="25" t="s">
        <v>79</v>
      </c>
      <c r="D33" s="17">
        <v>6540000000</v>
      </c>
      <c r="E33" s="38">
        <f>F33/1000</f>
        <v>5345.895</v>
      </c>
      <c r="F33" s="37">
        <v>5345895</v>
      </c>
      <c r="G33" s="37">
        <v>0</v>
      </c>
      <c r="H33" s="36">
        <f>G33/1000</f>
        <v>0</v>
      </c>
      <c r="I33" s="53">
        <f t="shared" si="2"/>
        <v>0</v>
      </c>
    </row>
    <row r="34" spans="1:9" ht="24.75" customHeight="1">
      <c r="A34" s="16"/>
      <c r="B34" s="16"/>
      <c r="C34" s="25" t="s">
        <v>89</v>
      </c>
      <c r="D34" s="17">
        <v>6550000000</v>
      </c>
      <c r="E34" s="38">
        <f>F34/1000</f>
        <v>2942.478</v>
      </c>
      <c r="F34" s="37">
        <v>2942478</v>
      </c>
      <c r="G34" s="37">
        <v>0</v>
      </c>
      <c r="H34" s="36">
        <f>G34/1000</f>
        <v>0</v>
      </c>
      <c r="I34" s="53">
        <f t="shared" si="2"/>
        <v>0</v>
      </c>
    </row>
    <row r="35" spans="1:9" ht="26.25" customHeight="1">
      <c r="A35" s="16"/>
      <c r="B35" s="15">
        <v>5</v>
      </c>
      <c r="C35" s="27" t="s">
        <v>65</v>
      </c>
      <c r="D35" s="28" t="s">
        <v>23</v>
      </c>
      <c r="E35" s="36">
        <f>SUM(E36:E38)</f>
        <v>30749.095</v>
      </c>
      <c r="F35" s="49">
        <f>SUM(F36:F38)</f>
        <v>30749095</v>
      </c>
      <c r="G35" s="49">
        <f>SUM(G36:G38)</f>
        <v>342584.52</v>
      </c>
      <c r="H35" s="36">
        <f>SUM(H36:H38)</f>
        <v>342.58452</v>
      </c>
      <c r="I35" s="53">
        <f t="shared" si="2"/>
        <v>0.011141287898066593</v>
      </c>
    </row>
    <row r="36" spans="1:9" ht="38.25" customHeight="1">
      <c r="A36" s="16"/>
      <c r="B36" s="16"/>
      <c r="C36" s="25" t="s">
        <v>47</v>
      </c>
      <c r="D36" s="26" t="s">
        <v>24</v>
      </c>
      <c r="E36" s="36">
        <f>F36/1000</f>
        <v>350</v>
      </c>
      <c r="F36" s="37">
        <v>350000</v>
      </c>
      <c r="G36" s="37">
        <v>0</v>
      </c>
      <c r="H36" s="36">
        <f>G36/1000</f>
        <v>0</v>
      </c>
      <c r="I36" s="53">
        <f t="shared" si="2"/>
        <v>0</v>
      </c>
    </row>
    <row r="37" spans="1:9" ht="28.5" customHeight="1">
      <c r="A37" s="16"/>
      <c r="B37" s="16"/>
      <c r="C37" s="25" t="s">
        <v>48</v>
      </c>
      <c r="D37" s="26" t="s">
        <v>25</v>
      </c>
      <c r="E37" s="36">
        <f>F37/1000</f>
        <v>28199.095</v>
      </c>
      <c r="F37" s="37">
        <v>28199095</v>
      </c>
      <c r="G37" s="37">
        <v>265346.52</v>
      </c>
      <c r="H37" s="36">
        <f>G37/1000</f>
        <v>265.34652</v>
      </c>
      <c r="I37" s="53">
        <f t="shared" si="2"/>
        <v>0.009409753043493061</v>
      </c>
    </row>
    <row r="38" spans="1:9" ht="42" customHeight="1">
      <c r="A38" s="16"/>
      <c r="B38" s="16"/>
      <c r="C38" s="25" t="s">
        <v>49</v>
      </c>
      <c r="D38" s="26" t="s">
        <v>26</v>
      </c>
      <c r="E38" s="36">
        <f>F38/1000</f>
        <v>2200</v>
      </c>
      <c r="F38" s="37">
        <v>2200000</v>
      </c>
      <c r="G38" s="37">
        <v>77238</v>
      </c>
      <c r="H38" s="36">
        <f>G38/1000</f>
        <v>77.238</v>
      </c>
      <c r="I38" s="53">
        <f t="shared" si="2"/>
        <v>0.035108181818181816</v>
      </c>
    </row>
    <row r="39" spans="1:9" ht="39.75" customHeight="1">
      <c r="A39" s="16"/>
      <c r="B39" s="15">
        <v>6</v>
      </c>
      <c r="C39" s="27" t="s">
        <v>66</v>
      </c>
      <c r="D39" s="29">
        <v>670000000</v>
      </c>
      <c r="E39" s="36">
        <f>SUM(E40:E41)</f>
        <v>2800.00002</v>
      </c>
      <c r="F39" s="49">
        <f>SUM(F40:F41)</f>
        <v>2800000.02</v>
      </c>
      <c r="G39" s="49">
        <f>SUM(G40:G41)</f>
        <v>0</v>
      </c>
      <c r="H39" s="49">
        <f>SUM(H40:H41)</f>
        <v>0</v>
      </c>
      <c r="I39" s="53">
        <f t="shared" si="2"/>
        <v>0</v>
      </c>
    </row>
    <row r="40" spans="1:9" ht="20.25" customHeight="1">
      <c r="A40" s="16"/>
      <c r="B40" s="16"/>
      <c r="C40" s="25" t="s">
        <v>27</v>
      </c>
      <c r="D40" s="17">
        <v>6710000000</v>
      </c>
      <c r="E40" s="36">
        <f>F40/1000</f>
        <v>2700</v>
      </c>
      <c r="F40" s="37">
        <v>2700000</v>
      </c>
      <c r="G40" s="37">
        <v>0</v>
      </c>
      <c r="H40" s="36">
        <f>G40/1000</f>
        <v>0</v>
      </c>
      <c r="I40" s="53">
        <v>0</v>
      </c>
    </row>
    <row r="41" spans="1:9" ht="39" customHeight="1">
      <c r="A41" s="16"/>
      <c r="B41" s="16"/>
      <c r="C41" s="25" t="s">
        <v>28</v>
      </c>
      <c r="D41" s="17">
        <v>6720000000</v>
      </c>
      <c r="E41" s="36">
        <f>F41/1000</f>
        <v>100.00002</v>
      </c>
      <c r="F41" s="37">
        <v>100000.02</v>
      </c>
      <c r="G41" s="37">
        <v>0</v>
      </c>
      <c r="H41" s="36">
        <f>G41/1000</f>
        <v>0</v>
      </c>
      <c r="I41" s="53">
        <f t="shared" si="2"/>
        <v>0</v>
      </c>
    </row>
    <row r="42" spans="1:9" ht="25.5" customHeight="1">
      <c r="A42" s="16"/>
      <c r="B42" s="15">
        <v>7</v>
      </c>
      <c r="C42" s="27" t="s">
        <v>67</v>
      </c>
      <c r="D42" s="28" t="s">
        <v>29</v>
      </c>
      <c r="E42" s="36">
        <f>SUM(E43:E44)</f>
        <v>73100.9251</v>
      </c>
      <c r="F42" s="49">
        <f>SUM(F43:F44)</f>
        <v>73100925.1</v>
      </c>
      <c r="G42" s="49">
        <f>SUM(G43:G44)</f>
        <v>1608955.93</v>
      </c>
      <c r="H42" s="36">
        <f>SUM(H43:H44)</f>
        <v>1608.9559299999999</v>
      </c>
      <c r="I42" s="53">
        <f t="shared" si="2"/>
        <v>0.022010062496459433</v>
      </c>
    </row>
    <row r="43" spans="1:9" ht="30.75" customHeight="1">
      <c r="A43" s="16"/>
      <c r="B43" s="16"/>
      <c r="C43" s="25" t="s">
        <v>51</v>
      </c>
      <c r="D43" s="26" t="s">
        <v>30</v>
      </c>
      <c r="E43" s="36">
        <f>F43/1000</f>
        <v>72030.9251</v>
      </c>
      <c r="F43" s="37">
        <v>72030925.1</v>
      </c>
      <c r="G43" s="35">
        <v>1608955.93</v>
      </c>
      <c r="H43" s="36">
        <f>G43/1000</f>
        <v>1608.9559299999999</v>
      </c>
      <c r="I43" s="53">
        <f t="shared" si="2"/>
        <v>0.022337016049235776</v>
      </c>
    </row>
    <row r="44" spans="1:9" ht="27" customHeight="1">
      <c r="A44" s="16"/>
      <c r="B44" s="16"/>
      <c r="C44" s="25" t="s">
        <v>50</v>
      </c>
      <c r="D44" s="26" t="s">
        <v>31</v>
      </c>
      <c r="E44" s="36">
        <f>F44/1000</f>
        <v>1070</v>
      </c>
      <c r="F44" s="37">
        <v>1070000</v>
      </c>
      <c r="G44" s="35">
        <v>0</v>
      </c>
      <c r="H44" s="36">
        <f>G44/1000</f>
        <v>0</v>
      </c>
      <c r="I44" s="53">
        <f t="shared" si="2"/>
        <v>0</v>
      </c>
    </row>
    <row r="45" spans="1:9" ht="40.5" customHeight="1">
      <c r="A45" s="16"/>
      <c r="B45" s="15">
        <v>8</v>
      </c>
      <c r="C45" s="27" t="s">
        <v>74</v>
      </c>
      <c r="D45" s="28" t="s">
        <v>32</v>
      </c>
      <c r="E45" s="38">
        <f>SUM(E46:E48)</f>
        <v>710</v>
      </c>
      <c r="F45" s="49">
        <f>SUM(F46:F48)</f>
        <v>710000</v>
      </c>
      <c r="G45" s="49">
        <f>SUM(G46:G48)</f>
        <v>0</v>
      </c>
      <c r="H45" s="38">
        <f>SUM(H46:H48)</f>
        <v>0</v>
      </c>
      <c r="I45" s="53">
        <f t="shared" si="2"/>
        <v>0</v>
      </c>
    </row>
    <row r="46" spans="1:9" ht="14.25" customHeight="1">
      <c r="A46" s="16"/>
      <c r="B46" s="16"/>
      <c r="C46" s="25" t="s">
        <v>75</v>
      </c>
      <c r="D46" s="17">
        <v>6910200000</v>
      </c>
      <c r="E46" s="38">
        <f>F46/1000</f>
        <v>350</v>
      </c>
      <c r="F46" s="35">
        <v>350000</v>
      </c>
      <c r="G46" s="35">
        <v>0</v>
      </c>
      <c r="H46" s="36">
        <f>G46/1000</f>
        <v>0</v>
      </c>
      <c r="I46" s="53">
        <f t="shared" si="2"/>
        <v>0</v>
      </c>
    </row>
    <row r="47" spans="1:9" ht="26.25" customHeight="1">
      <c r="A47" s="16"/>
      <c r="B47" s="16"/>
      <c r="C47" s="25" t="s">
        <v>76</v>
      </c>
      <c r="D47" s="17">
        <v>6910500000</v>
      </c>
      <c r="E47" s="38">
        <f>F47/1000</f>
        <v>20</v>
      </c>
      <c r="F47" s="35">
        <v>20000</v>
      </c>
      <c r="G47" s="35">
        <v>0</v>
      </c>
      <c r="H47" s="36">
        <f>G47/1000</f>
        <v>0</v>
      </c>
      <c r="I47" s="53">
        <f t="shared" si="2"/>
        <v>0</v>
      </c>
    </row>
    <row r="48" spans="1:9" ht="30.75" customHeight="1">
      <c r="A48" s="16"/>
      <c r="B48" s="16"/>
      <c r="C48" s="25" t="s">
        <v>77</v>
      </c>
      <c r="D48" s="17">
        <v>6910600000</v>
      </c>
      <c r="E48" s="38">
        <f>F48/1000</f>
        <v>340</v>
      </c>
      <c r="F48" s="35">
        <v>340000</v>
      </c>
      <c r="G48" s="35">
        <v>0</v>
      </c>
      <c r="H48" s="36">
        <f>G48/1000</f>
        <v>0</v>
      </c>
      <c r="I48" s="53">
        <f t="shared" si="2"/>
        <v>0</v>
      </c>
    </row>
    <row r="49" spans="1:9" ht="24" customHeight="1">
      <c r="A49" s="16"/>
      <c r="B49" s="15">
        <v>9</v>
      </c>
      <c r="C49" s="27" t="s">
        <v>68</v>
      </c>
      <c r="D49" s="28" t="s">
        <v>33</v>
      </c>
      <c r="E49" s="38">
        <f>SUM(E50:E52)</f>
        <v>959.9</v>
      </c>
      <c r="F49" s="49">
        <f>SUM(F50:F52)</f>
        <v>959900</v>
      </c>
      <c r="G49" s="49">
        <f>SUM(G50:G52)</f>
        <v>0</v>
      </c>
      <c r="H49" s="38">
        <f>SUM(H50:H52)</f>
        <v>0</v>
      </c>
      <c r="I49" s="53">
        <f t="shared" si="2"/>
        <v>0</v>
      </c>
    </row>
    <row r="50" spans="1:9" ht="42.75" customHeight="1">
      <c r="A50" s="16"/>
      <c r="B50" s="16"/>
      <c r="C50" s="25" t="s">
        <v>34</v>
      </c>
      <c r="D50" s="17">
        <v>7000100000</v>
      </c>
      <c r="E50" s="38">
        <f>F50/1000</f>
        <v>70</v>
      </c>
      <c r="F50" s="35">
        <v>70000</v>
      </c>
      <c r="G50" s="35">
        <v>0</v>
      </c>
      <c r="H50" s="36">
        <f>G50/1000</f>
        <v>0</v>
      </c>
      <c r="I50" s="53">
        <f t="shared" si="2"/>
        <v>0</v>
      </c>
    </row>
    <row r="51" spans="1:9" ht="32.25" customHeight="1">
      <c r="A51" s="16"/>
      <c r="B51" s="16"/>
      <c r="C51" s="25" t="s">
        <v>35</v>
      </c>
      <c r="D51" s="17">
        <v>7000200000</v>
      </c>
      <c r="E51" s="38">
        <f>F51/1000</f>
        <v>235</v>
      </c>
      <c r="F51" s="35">
        <v>235000</v>
      </c>
      <c r="G51" s="35">
        <v>0</v>
      </c>
      <c r="H51" s="36">
        <f>G51/1000</f>
        <v>0</v>
      </c>
      <c r="I51" s="53">
        <f t="shared" si="2"/>
        <v>0</v>
      </c>
    </row>
    <row r="52" spans="1:9" ht="44.25" customHeight="1">
      <c r="A52" s="16"/>
      <c r="B52" s="16"/>
      <c r="C52" s="25" t="s">
        <v>42</v>
      </c>
      <c r="D52" s="17">
        <v>7000300000</v>
      </c>
      <c r="E52" s="38">
        <f>F52/1000</f>
        <v>654.9</v>
      </c>
      <c r="F52" s="35">
        <v>654900</v>
      </c>
      <c r="G52" s="35">
        <v>0</v>
      </c>
      <c r="H52" s="36">
        <f>G52/1000</f>
        <v>0</v>
      </c>
      <c r="I52" s="53">
        <f t="shared" si="2"/>
        <v>0</v>
      </c>
    </row>
    <row r="53" spans="1:9" ht="32.25" customHeight="1">
      <c r="A53" s="16"/>
      <c r="B53" s="15">
        <v>10</v>
      </c>
      <c r="C53" s="27" t="s">
        <v>69</v>
      </c>
      <c r="D53" s="28" t="s">
        <v>36</v>
      </c>
      <c r="E53" s="38">
        <f>SUM(E54:E55)</f>
        <v>5684.95001</v>
      </c>
      <c r="F53" s="39">
        <f>SUM(F54:F55)</f>
        <v>5684950.01</v>
      </c>
      <c r="G53" s="39">
        <f>SUM(G54:G55)</f>
        <v>123701.29</v>
      </c>
      <c r="H53" s="39">
        <f>SUM(H54:H55)</f>
        <v>123.70129</v>
      </c>
      <c r="I53" s="53">
        <f t="shared" si="2"/>
        <v>0.02175943320212239</v>
      </c>
    </row>
    <row r="54" spans="1:9" ht="27" customHeight="1">
      <c r="A54" s="16"/>
      <c r="B54" s="16"/>
      <c r="C54" s="25" t="s">
        <v>52</v>
      </c>
      <c r="D54" s="26" t="s">
        <v>37</v>
      </c>
      <c r="E54" s="38">
        <f>F54/1000</f>
        <v>2609.35</v>
      </c>
      <c r="F54" s="35">
        <v>2609350</v>
      </c>
      <c r="G54" s="35">
        <v>25600</v>
      </c>
      <c r="H54" s="36">
        <f>G54/1000</f>
        <v>25.6</v>
      </c>
      <c r="I54" s="53">
        <f t="shared" si="2"/>
        <v>0.009810872439496427</v>
      </c>
    </row>
    <row r="55" spans="1:9" ht="33.75" customHeight="1">
      <c r="A55" s="16"/>
      <c r="B55" s="16"/>
      <c r="C55" s="25" t="s">
        <v>78</v>
      </c>
      <c r="D55" s="26" t="s">
        <v>38</v>
      </c>
      <c r="E55" s="38">
        <f>F55/1000</f>
        <v>3075.6000099999997</v>
      </c>
      <c r="F55" s="35">
        <v>3075600.01</v>
      </c>
      <c r="G55" s="35">
        <v>98101.29</v>
      </c>
      <c r="H55" s="36">
        <f>G55/1000</f>
        <v>98.10128999999999</v>
      </c>
      <c r="I55" s="53">
        <f>H55/E55</f>
        <v>0.03189663469925662</v>
      </c>
    </row>
    <row r="56" spans="1:9" ht="52.5" customHeight="1">
      <c r="A56" s="16"/>
      <c r="B56" s="15">
        <v>11</v>
      </c>
      <c r="C56" s="30" t="s">
        <v>71</v>
      </c>
      <c r="D56" s="31">
        <v>7300000000</v>
      </c>
      <c r="E56" s="38">
        <f>SUM(E57:E58)</f>
        <v>2880</v>
      </c>
      <c r="F56" s="49">
        <f>SUM(F57:F58)</f>
        <v>2880000</v>
      </c>
      <c r="G56" s="49">
        <f>SUM(G57:G58)</f>
        <v>0</v>
      </c>
      <c r="H56" s="38">
        <f>SUM(H57:H58)</f>
        <v>0</v>
      </c>
      <c r="I56" s="53">
        <f t="shared" si="2"/>
        <v>0</v>
      </c>
    </row>
    <row r="57" spans="1:9" ht="29.25" customHeight="1">
      <c r="A57" s="16"/>
      <c r="B57" s="16"/>
      <c r="C57" s="10" t="s">
        <v>57</v>
      </c>
      <c r="D57" s="11">
        <v>7310000000</v>
      </c>
      <c r="E57" s="38">
        <f>F57/1000</f>
        <v>2053.6</v>
      </c>
      <c r="F57" s="35">
        <v>2053600</v>
      </c>
      <c r="G57" s="35">
        <v>0</v>
      </c>
      <c r="H57" s="36">
        <f>G57/1000</f>
        <v>0</v>
      </c>
      <c r="I57" s="53">
        <f t="shared" si="2"/>
        <v>0</v>
      </c>
    </row>
    <row r="58" spans="1:9" ht="21" customHeight="1">
      <c r="A58" s="16"/>
      <c r="B58" s="16"/>
      <c r="C58" s="10" t="s">
        <v>58</v>
      </c>
      <c r="D58" s="17">
        <v>7320000000</v>
      </c>
      <c r="E58" s="38">
        <f>F58/1000</f>
        <v>826.4</v>
      </c>
      <c r="F58" s="35">
        <v>826400</v>
      </c>
      <c r="G58" s="35">
        <v>0</v>
      </c>
      <c r="H58" s="36">
        <f>G58/1000</f>
        <v>0</v>
      </c>
      <c r="I58" s="53">
        <f t="shared" si="2"/>
        <v>0</v>
      </c>
    </row>
    <row r="59" spans="1:9" ht="41.25" customHeight="1">
      <c r="A59" s="16"/>
      <c r="B59" s="15">
        <v>12</v>
      </c>
      <c r="C59" s="27" t="s">
        <v>91</v>
      </c>
      <c r="D59" s="29">
        <v>7400000000</v>
      </c>
      <c r="E59" s="38">
        <f>SUM(E60:E64)</f>
        <v>629305.43908</v>
      </c>
      <c r="F59" s="49">
        <f>SUM(F60:F64)</f>
        <v>629305439.0799999</v>
      </c>
      <c r="G59" s="49">
        <f>SUM(G60:G64)</f>
        <v>17692632.59</v>
      </c>
      <c r="H59" s="38">
        <f>SUM(H60:H64)</f>
        <v>17692.632589999997</v>
      </c>
      <c r="I59" s="53">
        <f t="shared" si="2"/>
        <v>0.028114539445051313</v>
      </c>
    </row>
    <row r="60" spans="1:9" ht="19.5" customHeight="1">
      <c r="A60" s="16"/>
      <c r="B60" s="16"/>
      <c r="C60" s="25" t="s">
        <v>59</v>
      </c>
      <c r="D60" s="17">
        <v>7410000000</v>
      </c>
      <c r="E60" s="38">
        <f>F60/1000</f>
        <v>203796.8</v>
      </c>
      <c r="F60" s="35">
        <v>203796800</v>
      </c>
      <c r="G60" s="35">
        <v>5027964.71</v>
      </c>
      <c r="H60" s="36">
        <f>G60/1000</f>
        <v>5027.96471</v>
      </c>
      <c r="I60" s="53">
        <f t="shared" si="2"/>
        <v>0.02467146054305073</v>
      </c>
    </row>
    <row r="61" spans="1:9" ht="22.5" customHeight="1">
      <c r="A61" s="16"/>
      <c r="B61" s="16"/>
      <c r="C61" s="25" t="s">
        <v>43</v>
      </c>
      <c r="D61" s="17">
        <v>7420000000</v>
      </c>
      <c r="E61" s="38">
        <f>F61/1000</f>
        <v>370084.49208</v>
      </c>
      <c r="F61" s="35">
        <v>370084492.08</v>
      </c>
      <c r="G61" s="35">
        <v>8033825.52</v>
      </c>
      <c r="H61" s="36">
        <f>G61/1000</f>
        <v>8033.825519999999</v>
      </c>
      <c r="I61" s="53">
        <f t="shared" si="2"/>
        <v>0.02170808475342261</v>
      </c>
    </row>
    <row r="62" spans="1:9" ht="25.5" customHeight="1">
      <c r="A62" s="16"/>
      <c r="B62" s="16"/>
      <c r="C62" s="25" t="s">
        <v>44</v>
      </c>
      <c r="D62" s="17">
        <v>7430000000</v>
      </c>
      <c r="E62" s="38">
        <f>F62/1000</f>
        <v>39280.55</v>
      </c>
      <c r="F62" s="35">
        <v>39280550</v>
      </c>
      <c r="G62" s="35">
        <v>3638419.82</v>
      </c>
      <c r="H62" s="36">
        <f>G62/1000</f>
        <v>3638.4198199999996</v>
      </c>
      <c r="I62" s="53">
        <f t="shared" si="2"/>
        <v>0.09262649886521444</v>
      </c>
    </row>
    <row r="63" spans="1:9" ht="23.25" customHeight="1">
      <c r="A63" s="16"/>
      <c r="B63" s="16"/>
      <c r="C63" s="25" t="s">
        <v>2</v>
      </c>
      <c r="D63" s="17">
        <v>7440000000</v>
      </c>
      <c r="E63" s="38">
        <f>F63/1000</f>
        <v>16143.597</v>
      </c>
      <c r="F63" s="35">
        <v>16143597</v>
      </c>
      <c r="G63" s="35">
        <v>992422.54</v>
      </c>
      <c r="H63" s="36">
        <f>G63/1000</f>
        <v>992.42254</v>
      </c>
      <c r="I63" s="53">
        <f t="shared" si="2"/>
        <v>0.06147468497881854</v>
      </c>
    </row>
    <row r="64" spans="1:9" ht="24.75" customHeight="1">
      <c r="A64" s="16"/>
      <c r="B64" s="16"/>
      <c r="C64" s="25" t="s">
        <v>56</v>
      </c>
      <c r="D64" s="17">
        <v>7450000000</v>
      </c>
      <c r="E64" s="38">
        <f>F64/1000</f>
        <v>0</v>
      </c>
      <c r="F64" s="35">
        <v>0</v>
      </c>
      <c r="G64" s="35">
        <v>0</v>
      </c>
      <c r="H64" s="36">
        <f>G64/1000</f>
        <v>0</v>
      </c>
      <c r="I64" s="53">
        <v>0</v>
      </c>
    </row>
    <row r="65" spans="1:9" ht="48" customHeight="1">
      <c r="A65" s="16"/>
      <c r="B65" s="15">
        <v>13</v>
      </c>
      <c r="C65" s="27" t="s">
        <v>63</v>
      </c>
      <c r="D65" s="29">
        <v>750000000</v>
      </c>
      <c r="E65" s="36">
        <f>SUM(E66:E67)</f>
        <v>635</v>
      </c>
      <c r="F65" s="49">
        <f>SUM(F66:F67)</f>
        <v>635000</v>
      </c>
      <c r="G65" s="49">
        <f>SUM(G66:G67)</f>
        <v>0</v>
      </c>
      <c r="H65" s="36">
        <f>SUM(H66:H67)</f>
        <v>0</v>
      </c>
      <c r="I65" s="53">
        <f t="shared" si="2"/>
        <v>0</v>
      </c>
    </row>
    <row r="66" spans="1:9" ht="24.75" customHeight="1">
      <c r="A66" s="16"/>
      <c r="B66" s="15"/>
      <c r="C66" s="25" t="s">
        <v>72</v>
      </c>
      <c r="D66" s="17">
        <v>751000000</v>
      </c>
      <c r="E66" s="36">
        <f>F66/1000</f>
        <v>460</v>
      </c>
      <c r="F66" s="35">
        <v>460000</v>
      </c>
      <c r="G66" s="35">
        <v>0</v>
      </c>
      <c r="H66" s="36">
        <f>G66/1000</f>
        <v>0</v>
      </c>
      <c r="I66" s="53">
        <f t="shared" si="2"/>
        <v>0</v>
      </c>
    </row>
    <row r="67" spans="1:9" ht="32.25" customHeight="1">
      <c r="A67" s="16"/>
      <c r="B67" s="16"/>
      <c r="C67" s="25" t="s">
        <v>73</v>
      </c>
      <c r="D67" s="17">
        <v>752000000</v>
      </c>
      <c r="E67" s="36">
        <f>F67/1000</f>
        <v>175</v>
      </c>
      <c r="F67" s="35">
        <v>175000</v>
      </c>
      <c r="G67" s="35">
        <v>0</v>
      </c>
      <c r="H67" s="36">
        <f>G67/1000</f>
        <v>0</v>
      </c>
      <c r="I67" s="53">
        <f t="shared" si="2"/>
        <v>0</v>
      </c>
    </row>
    <row r="68" spans="1:9" ht="39" customHeight="1">
      <c r="A68" s="16"/>
      <c r="B68" s="15">
        <v>14</v>
      </c>
      <c r="C68" s="27" t="s">
        <v>70</v>
      </c>
      <c r="D68" s="29">
        <v>7600000000</v>
      </c>
      <c r="E68" s="46">
        <f>SUM(E69:E78)</f>
        <v>8600.71991</v>
      </c>
      <c r="F68" s="49">
        <f>SUM(F69:F78)</f>
        <v>8600719.91</v>
      </c>
      <c r="G68" s="49">
        <f>SUM(G69:G78)</f>
        <v>695405.17</v>
      </c>
      <c r="H68" s="46">
        <f>SUM(H69:H78)</f>
        <v>695.40517</v>
      </c>
      <c r="I68" s="53">
        <f t="shared" si="2"/>
        <v>0.08085429792818355</v>
      </c>
    </row>
    <row r="69" spans="1:9" ht="43.5" customHeight="1">
      <c r="A69" s="16"/>
      <c r="B69" s="15"/>
      <c r="C69" s="25" t="s">
        <v>80</v>
      </c>
      <c r="D69" s="17">
        <v>7610100000</v>
      </c>
      <c r="E69" s="46">
        <f>F69/1000</f>
        <v>1422</v>
      </c>
      <c r="F69" s="35">
        <v>1422000</v>
      </c>
      <c r="G69" s="35">
        <v>0</v>
      </c>
      <c r="H69" s="36">
        <f>G69/1000</f>
        <v>0</v>
      </c>
      <c r="I69" s="53">
        <v>0</v>
      </c>
    </row>
    <row r="70" spans="1:9" ht="39.75" customHeight="1">
      <c r="A70" s="16"/>
      <c r="B70" s="15"/>
      <c r="C70" s="9" t="s">
        <v>81</v>
      </c>
      <c r="D70" s="11">
        <v>7610200000</v>
      </c>
      <c r="E70" s="46">
        <f aca="true" t="shared" si="3" ref="E70:E78">F70/1000</f>
        <v>200</v>
      </c>
      <c r="F70" s="50">
        <v>200000</v>
      </c>
      <c r="G70" s="50">
        <v>3935</v>
      </c>
      <c r="H70" s="36">
        <f aca="true" t="shared" si="4" ref="H70:H78">G70/1000</f>
        <v>3.935</v>
      </c>
      <c r="I70" s="53">
        <v>0</v>
      </c>
    </row>
    <row r="71" spans="1:9" ht="39" customHeight="1">
      <c r="A71" s="16"/>
      <c r="B71" s="16"/>
      <c r="C71" s="9" t="s">
        <v>95</v>
      </c>
      <c r="D71" s="11">
        <v>7610300000</v>
      </c>
      <c r="E71" s="46">
        <f t="shared" si="3"/>
        <v>5923.71991</v>
      </c>
      <c r="F71" s="50">
        <v>5923719.91</v>
      </c>
      <c r="G71" s="50">
        <v>610936.55</v>
      </c>
      <c r="H71" s="36">
        <f t="shared" si="4"/>
        <v>610.93655</v>
      </c>
      <c r="I71" s="53">
        <f t="shared" si="2"/>
        <v>0.10313393598651764</v>
      </c>
    </row>
    <row r="72" spans="1:9" ht="31.5" customHeight="1">
      <c r="A72" s="16"/>
      <c r="B72" s="16"/>
      <c r="C72" s="9" t="s">
        <v>82</v>
      </c>
      <c r="D72" s="11">
        <v>7610400000</v>
      </c>
      <c r="E72" s="46">
        <f t="shared" si="3"/>
        <v>15</v>
      </c>
      <c r="F72" s="50">
        <v>15000</v>
      </c>
      <c r="G72" s="50">
        <v>0</v>
      </c>
      <c r="H72" s="36">
        <f t="shared" si="4"/>
        <v>0</v>
      </c>
      <c r="I72" s="53">
        <f t="shared" si="2"/>
        <v>0</v>
      </c>
    </row>
    <row r="73" spans="1:9" ht="35.25" customHeight="1">
      <c r="A73" s="16"/>
      <c r="B73" s="16"/>
      <c r="C73" s="9" t="s">
        <v>83</v>
      </c>
      <c r="D73" s="11">
        <v>7610500000</v>
      </c>
      <c r="E73" s="46">
        <f t="shared" si="3"/>
        <v>100</v>
      </c>
      <c r="F73" s="35">
        <v>100000</v>
      </c>
      <c r="G73" s="50">
        <v>0</v>
      </c>
      <c r="H73" s="36">
        <f t="shared" si="4"/>
        <v>0</v>
      </c>
      <c r="I73" s="53">
        <f t="shared" si="2"/>
        <v>0</v>
      </c>
    </row>
    <row r="74" spans="1:9" ht="28.5" customHeight="1">
      <c r="A74" s="16"/>
      <c r="B74" s="16"/>
      <c r="C74" s="9" t="s">
        <v>84</v>
      </c>
      <c r="D74" s="11">
        <v>7610600000</v>
      </c>
      <c r="E74" s="46">
        <f t="shared" si="3"/>
        <v>100</v>
      </c>
      <c r="F74" s="35">
        <v>100000</v>
      </c>
      <c r="G74" s="39">
        <v>0</v>
      </c>
      <c r="H74" s="36">
        <f t="shared" si="4"/>
        <v>0</v>
      </c>
      <c r="I74" s="53">
        <f t="shared" si="2"/>
        <v>0</v>
      </c>
    </row>
    <row r="75" spans="1:9" ht="42.75" customHeight="1">
      <c r="A75" s="16"/>
      <c r="B75" s="16"/>
      <c r="C75" s="9" t="s">
        <v>85</v>
      </c>
      <c r="D75" s="11">
        <v>7610700000</v>
      </c>
      <c r="E75" s="46">
        <f t="shared" si="3"/>
        <v>300</v>
      </c>
      <c r="F75" s="35">
        <v>300000</v>
      </c>
      <c r="G75" s="35">
        <v>0</v>
      </c>
      <c r="H75" s="36">
        <f t="shared" si="4"/>
        <v>0</v>
      </c>
      <c r="I75" s="53">
        <f t="shared" si="2"/>
        <v>0</v>
      </c>
    </row>
    <row r="76" spans="1:9" ht="33" customHeight="1">
      <c r="A76" s="16"/>
      <c r="B76" s="16"/>
      <c r="C76" s="9" t="s">
        <v>86</v>
      </c>
      <c r="D76" s="11">
        <v>7610800000</v>
      </c>
      <c r="E76" s="46">
        <f t="shared" si="3"/>
        <v>90</v>
      </c>
      <c r="F76" s="35">
        <v>90000</v>
      </c>
      <c r="G76" s="35">
        <v>0</v>
      </c>
      <c r="H76" s="36">
        <f t="shared" si="4"/>
        <v>0</v>
      </c>
      <c r="I76" s="53">
        <f t="shared" si="2"/>
        <v>0</v>
      </c>
    </row>
    <row r="77" spans="1:9" ht="28.5" customHeight="1">
      <c r="A77" s="16"/>
      <c r="B77" s="16"/>
      <c r="C77" s="9" t="s">
        <v>87</v>
      </c>
      <c r="D77" s="11">
        <v>7610900000</v>
      </c>
      <c r="E77" s="46">
        <f t="shared" si="3"/>
        <v>250</v>
      </c>
      <c r="F77" s="35">
        <v>250000</v>
      </c>
      <c r="G77" s="35">
        <v>0</v>
      </c>
      <c r="H77" s="36">
        <f t="shared" si="4"/>
        <v>0</v>
      </c>
      <c r="I77" s="53">
        <f t="shared" si="2"/>
        <v>0</v>
      </c>
    </row>
    <row r="78" spans="1:9" ht="26.25" customHeight="1">
      <c r="A78" s="16"/>
      <c r="B78" s="16"/>
      <c r="C78" s="9" t="s">
        <v>88</v>
      </c>
      <c r="D78" s="11">
        <v>7611000000</v>
      </c>
      <c r="E78" s="46">
        <f t="shared" si="3"/>
        <v>200</v>
      </c>
      <c r="F78" s="35">
        <v>200000</v>
      </c>
      <c r="G78" s="35">
        <v>80533.62</v>
      </c>
      <c r="H78" s="36">
        <f t="shared" si="4"/>
        <v>80.53362</v>
      </c>
      <c r="I78" s="58">
        <f>H78/E78</f>
        <v>0.4026681</v>
      </c>
    </row>
    <row r="79" spans="1:9" ht="32.25" customHeight="1">
      <c r="A79" s="22"/>
      <c r="B79" s="16"/>
      <c r="C79" s="44" t="s">
        <v>40</v>
      </c>
      <c r="D79" s="18"/>
      <c r="E79" s="19">
        <f>(E68+E65+E59+E56+E53+E49+E45+E42+E39+E35+E29+E25+E18+E14)</f>
        <v>979444.9506300001</v>
      </c>
      <c r="F79" s="19">
        <f>F68+F65+F59+F56+F53+F49+F45+F42+F39+F35+F29+F25+F18+F14</f>
        <v>979444950.6299999</v>
      </c>
      <c r="G79" s="35">
        <f>G68+G65+G59+G56+G53+G49+G45+G42+G39+G35+G29+G25+G18+G14</f>
        <v>31384063.409999996</v>
      </c>
      <c r="H79" s="19">
        <f>(H68+H65+H59+H56+H53+H49+H45+H42+H39+H35+H29+H25+H18+H14)</f>
        <v>31384.063410000002</v>
      </c>
      <c r="I79" s="53">
        <f>H79/E79</f>
        <v>0.03204270274691099</v>
      </c>
    </row>
    <row r="80" ht="12.75">
      <c r="G80" s="35"/>
    </row>
    <row r="81" ht="12.75">
      <c r="G81" s="35"/>
    </row>
  </sheetData>
  <sheetProtection/>
  <mergeCells count="4">
    <mergeCell ref="B12:I12"/>
    <mergeCell ref="B9:F9"/>
    <mergeCell ref="B10:I10"/>
    <mergeCell ref="B11:I11"/>
  </mergeCells>
  <printOptions/>
  <pageMargins left="0.7874015748031497" right="0.3937007874015748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2020-02-18T01:41:04Z</cp:lastPrinted>
  <dcterms:created xsi:type="dcterms:W3CDTF">2015-12-02T08:19:06Z</dcterms:created>
  <dcterms:modified xsi:type="dcterms:W3CDTF">2020-02-21T01:32:47Z</dcterms:modified>
  <cp:category/>
  <cp:version/>
  <cp:contentType/>
  <cp:contentStatus/>
</cp:coreProperties>
</file>