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760" activeTab="0"/>
  </bookViews>
  <sheets>
    <sheet name="СРБ на год (ФКР)_1" sheetId="1" r:id="rId1"/>
  </sheets>
  <definedNames>
    <definedName name="_xlnm.Print_Titles" localSheetId="0">'СРБ на год (ФКР)_1'!$13:$13</definedName>
    <definedName name="_xlnm.Print_Area" localSheetId="0">'СРБ на год (ФКР)_1'!$A$1:$I$76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<sst xmlns="http://schemas.openxmlformats.org/spreadsheetml/2006/main" count="98" uniqueCount="98">
  <si>
    <t>Наименование показателя</t>
  </si>
  <si>
    <t>ЦСР</t>
  </si>
  <si>
    <t>6100000000</t>
  </si>
  <si>
    <t>6110000000</t>
  </si>
  <si>
    <t>6120000000</t>
  </si>
  <si>
    <t>6130000000</t>
  </si>
  <si>
    <t>6200000000</t>
  </si>
  <si>
    <t>Подпрограмма "Обеспечение функций управления культурной сферой"</t>
  </si>
  <si>
    <t>6210000000</t>
  </si>
  <si>
    <t>Подпрограмма "Развитие библиотечного обслуживания"</t>
  </si>
  <si>
    <t>6220000000</t>
  </si>
  <si>
    <t>Подпрограмма "Развитие музейного дела"</t>
  </si>
  <si>
    <t>6230000000</t>
  </si>
  <si>
    <t>Подпрограмма "Сохранение и развитие клубных учреждений"</t>
  </si>
  <si>
    <t>6240000000</t>
  </si>
  <si>
    <t>Подпрограмма "Дополнительное образование в сфере культуры"</t>
  </si>
  <si>
    <t>6250000000</t>
  </si>
  <si>
    <t>Подпрограмма "Информационное обеспечение населения"</t>
  </si>
  <si>
    <t>6260000000</t>
  </si>
  <si>
    <t>6500000000</t>
  </si>
  <si>
    <t>6510000000</t>
  </si>
  <si>
    <t>6520000000</t>
  </si>
  <si>
    <t>6600000000</t>
  </si>
  <si>
    <t>6610000000</t>
  </si>
  <si>
    <t>6620000000</t>
  </si>
  <si>
    <t>6630000000</t>
  </si>
  <si>
    <t>Подпрограмма "Молодым семьям-доступное жилье"</t>
  </si>
  <si>
    <t>Подпрограмма "Переселение граждан, проживающих на территории Зиминского городского муниципального образования, из аварийного жилищного фонда, признанного непригодным для проживания"</t>
  </si>
  <si>
    <t>6800000000</t>
  </si>
  <si>
    <t>6810000000</t>
  </si>
  <si>
    <t>6820000000</t>
  </si>
  <si>
    <t>6900000000</t>
  </si>
  <si>
    <t>7000000000</t>
  </si>
  <si>
    <t>7100000000</t>
  </si>
  <si>
    <t>7110000000</t>
  </si>
  <si>
    <t>7120000000</t>
  </si>
  <si>
    <t>№ п.п.</t>
  </si>
  <si>
    <t>ИТОГО</t>
  </si>
  <si>
    <t>Подпрограмма "Социальная поддержка отдельных категорий  граждан"</t>
  </si>
  <si>
    <t>Подпрограмма "Общее образование"</t>
  </si>
  <si>
    <t>Подпрограмма "Дополнительное образование детей в сфере образования"</t>
  </si>
  <si>
    <t>Подпрограмма "Социальная поддержка и доступная среда для инвалидов"</t>
  </si>
  <si>
    <t>Подпрограмма "Поддержка социально-ориентированных некоммерческих организаций в ЗГМО"</t>
  </si>
  <si>
    <t xml:space="preserve">Подпрограмма "Энергосбережение и повышение энергетической эффективности на территории Зиминского городского муниципального образования" </t>
  </si>
  <si>
    <t>Подпрограмма "Подготовка объектов коммунальной инфраструктуры к отопительному сезону"</t>
  </si>
  <si>
    <t xml:space="preserve">Подпрограмма "Капитальный ремонт общего имущества многоквартирных домов и муниципального жилищного фонда на территории Зиминского городского муниципального образования" </t>
  </si>
  <si>
    <t xml:space="preserve">Подпрограмма "Повышение безопасности дорожного движения в Зиминском городском муниципальном образовании" </t>
  </si>
  <si>
    <t>Подпрограмма "Дорожное хозяйство на территории Зиминского городского муниципального образования"</t>
  </si>
  <si>
    <t>Подпрограмма "Профилактика правонарушений в Зиминском городском муниципальном образовании "</t>
  </si>
  <si>
    <t>Подпрограмма "Молодежь города Зимы"</t>
  </si>
  <si>
    <t xml:space="preserve">Подпрограмма "Патриотическое воспитание и допризывная подготовка молодежи города Зимы" </t>
  </si>
  <si>
    <t>Подпрограмма  по профилактике наркомании "Под знаком Единства"</t>
  </si>
  <si>
    <t>Подпрограмма "Благоустройство дворовых территорий многоквартирных домов"</t>
  </si>
  <si>
    <t>Подпрограмма "Благоустройство общественных территорий"</t>
  </si>
  <si>
    <t>Подпрограмма "Дошкольное образование"</t>
  </si>
  <si>
    <t>Муниципальная программа Зиминского городского муниципального образования "Молодежная политика" на 2020-2024 гг.</t>
  </si>
  <si>
    <t>Муниципальная программа Зиминского городского муниципального образования "Развитие культуры" на 2020-2024 гг.</t>
  </si>
  <si>
    <t>Муниципальная программа "Развитие  физической культуры и спорта" на 2020-2024гг.</t>
  </si>
  <si>
    <t>Муниципальная программа Зиминского городского муниципального образования "Оказание содействия по сохранению и улучшению здоровья населения г.Зимы" на 2020-2024гг.</t>
  </si>
  <si>
    <t>Муниципальная программа "Социальная поддержка населения" на 2020-2024гг.</t>
  </si>
  <si>
    <t>Муниципальная программа "Жилищно-коммунальное хозяйство" на 2020-2024гг.</t>
  </si>
  <si>
    <t>Муниципальная программа Зиминского городского муниципального образования "Обеспечение населения города доступным жильем" на 2020-2024гг.</t>
  </si>
  <si>
    <t>Муниципальная программа "Развитие дорожного хозяйства" на 2020-2024гг.</t>
  </si>
  <si>
    <t>Муниципальная программа "Охрана труда" на 2020-2024гг.</t>
  </si>
  <si>
    <t>Муниципальная программа Зиминского городского муниципального образования "Безопасность"  на 2020-2024гг.</t>
  </si>
  <si>
    <t>Муниципальная программа Зиминского городского муниципального образования "Охрана окружающей среды ЗГМО"  на 2020-2024 гг.</t>
  </si>
  <si>
    <t>Муниципальная программа Зиминского городского муниципального образования "Формирование современной городской среды Зиминского городского муниципального образования" на 2020-2024гг.</t>
  </si>
  <si>
    <t>Подпрограмма " Обеспечение медицинскими кадрами"</t>
  </si>
  <si>
    <t>Подпрограмма "Профилактика заболеваний и укрепление здоровья населения г.Зимы"</t>
  </si>
  <si>
    <t>Подпрограмма "Защита населения  и территории г.Зимы от ЧС природного и техногенного характера"</t>
  </si>
  <si>
    <t>Подпрограмма "Отдых, оздоровление и занятость детей и подростков в период летних каникул""</t>
  </si>
  <si>
    <t>Основное мероприятие "Отлов транспортировка, передержка и возврат в места прежнего обитания безнадзорных собак и кошек на территории Зиминского городского муници-пального образования"</t>
  </si>
  <si>
    <t>Основное мероприятие "Ликвидация мест несанкционированного размещения ТКО, строительного мусора на территории города Зимы. Рекультивациянарушенных земель"</t>
  </si>
  <si>
    <t>Основное мероприятие "Осуществление полномочий в рамках соблюдения Правил благоустройства"</t>
  </si>
  <si>
    <t>Основное мероприятие "Берегоукрепление р. Тиман (от ул. Лазо до ул. Проминского)"</t>
  </si>
  <si>
    <t>Основное мероприятие "Формирование экологической культуры населения"</t>
  </si>
  <si>
    <t>Основное мероприятие "Кронирование деревьев, снос аварийных зеленых насаждений"</t>
  </si>
  <si>
    <t>Подпрограмма " Функционирование детского оздоровительного лагеря палаточного типа "Тихоокеанец"</t>
  </si>
  <si>
    <t>тыс.руб.</t>
  </si>
  <si>
    <t>Подпрограмма  "Развитие массового спорта и спорта высших достижений"</t>
  </si>
  <si>
    <t>Подпрограмма "Развитие детско-юношеского спорта"</t>
  </si>
  <si>
    <t>Подпрограмма "Развитие спортивной инфраструктуры и материально-технической базы для занятий физической культурой и спортом"</t>
  </si>
  <si>
    <t>Основное мероприятие "Организация и содержание мест захоронения (муниципальные кладбища), общественных территорий города"</t>
  </si>
  <si>
    <t>Плановые назначения</t>
  </si>
  <si>
    <t>Фактическое исполнение</t>
  </si>
  <si>
    <t>% исполнения</t>
  </si>
  <si>
    <t>Информация об исполнении по муниципальным программам и подпрограммам</t>
  </si>
  <si>
    <t>Муниципальная программа Зиминского городского муниципального образования "Развитие образования" на 2020-2024 гг.</t>
  </si>
  <si>
    <t>Подпрограмма "Обеспечение педагогическими кадрами"</t>
  </si>
  <si>
    <t>Муниципальная программа Зиминского городского муниципального образования "Содействие развитию малого и среднего предпринимательства г.Зимы" 2020-2024гг.</t>
  </si>
  <si>
    <t>Подпрограмма "Содействие развитию малого и среднего предпринимательства г.Зимы"</t>
  </si>
  <si>
    <t>Подпрограмма "Охрана труда"</t>
  </si>
  <si>
    <t>Подпрограмма "Обеспечение  управления  муниципальной системой образования"</t>
  </si>
  <si>
    <t>Основное мероприятие "Благоустройство городских территорий общего пользования"</t>
  </si>
  <si>
    <t>Основное мероприятие "Сохранение, воспроизводство и рациональное использование зеленых насаждений, посадка деревьев, кустарников, цветов"</t>
  </si>
  <si>
    <t>Основное мероприятие "Разработка проектной документации на строительство берегоукрепительного сооружения на р.Ока в районе переулка Муринский</t>
  </si>
  <si>
    <t>Подпрограмма "Повышение устойчивости жилых домов, основных объектов и систем жизнеобеспечения в сейсмических районах Иркутской области</t>
  </si>
  <si>
    <t>Зиминского городского муниципального образования по состоянию на 01.06.2022 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</si>
</sst>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0000000"/>
    <numFmt numFmtId="181" formatCode="#,##0.00;[Red]\-#,##0.00;0.00"/>
    <numFmt numFmtId="182" formatCode="0.0"/>
    <numFmt numFmtId="183" formatCode="#,##0.0"/>
    <numFmt numFmtId="184" formatCode="0.0%"/>
  </numFmts>
  <fonts count="42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53" applyNumberFormat="1" applyFont="1" applyFill="1" applyAlignment="1" applyProtection="1">
      <alignment horizontal="center"/>
      <protection hidden="1"/>
    </xf>
    <xf numFmtId="0" fontId="2" fillId="0" borderId="0" xfId="53" applyNumberFormat="1" applyFont="1" applyFill="1" applyAlignment="1" applyProtection="1">
      <alignment horizontal="left"/>
      <protection hidden="1"/>
    </xf>
    <xf numFmtId="0" fontId="2" fillId="0" borderId="0" xfId="53" applyNumberFormat="1" applyFont="1" applyFill="1" applyAlignment="1" applyProtection="1">
      <alignment/>
      <protection hidden="1"/>
    </xf>
    <xf numFmtId="0" fontId="4" fillId="0" borderId="0" xfId="53" applyNumberFormat="1" applyFont="1" applyFill="1" applyAlignment="1" applyProtection="1">
      <alignment horizontal="center"/>
      <protection hidden="1"/>
    </xf>
    <xf numFmtId="0" fontId="4" fillId="0" borderId="0" xfId="53" applyNumberFormat="1" applyFont="1" applyFill="1" applyAlignment="1" applyProtection="1">
      <alignment horizontal="left"/>
      <protection hidden="1"/>
    </xf>
    <xf numFmtId="0" fontId="2" fillId="0" borderId="0" xfId="53" applyFill="1">
      <alignment/>
      <protection/>
    </xf>
    <xf numFmtId="180" fontId="4" fillId="0" borderId="10" xfId="53" applyNumberFormat="1" applyFont="1" applyFill="1" applyBorder="1" applyAlignment="1" applyProtection="1">
      <alignment wrapText="1"/>
      <protection hidden="1"/>
    </xf>
    <xf numFmtId="0" fontId="1" fillId="0" borderId="0" xfId="53" applyNumberFormat="1" applyFont="1" applyFill="1" applyAlignment="1" applyProtection="1">
      <alignment horizontal="center" wrapText="1"/>
      <protection hidden="1"/>
    </xf>
    <xf numFmtId="0" fontId="2" fillId="0" borderId="0" xfId="53" applyNumberFormat="1" applyFont="1" applyFill="1" applyAlignment="1" applyProtection="1">
      <alignment wrapText="1"/>
      <protection hidden="1"/>
    </xf>
    <xf numFmtId="0" fontId="4" fillId="0" borderId="0" xfId="53" applyNumberFormat="1" applyFont="1" applyFill="1" applyAlignment="1" applyProtection="1">
      <alignment horizontal="center" wrapText="1"/>
      <protection hidden="1"/>
    </xf>
    <xf numFmtId="0" fontId="4" fillId="0" borderId="0" xfId="53" applyNumberFormat="1" applyFont="1" applyFill="1" applyAlignment="1" applyProtection="1">
      <alignment horizontal="left" wrapText="1"/>
      <protection hidden="1"/>
    </xf>
    <xf numFmtId="0" fontId="2" fillId="0" borderId="0" xfId="53" applyFill="1" applyAlignment="1">
      <alignment wrapText="1"/>
      <protection/>
    </xf>
    <xf numFmtId="0" fontId="2" fillId="0" borderId="0" xfId="53" applyFill="1" applyBorder="1">
      <alignment/>
      <protection/>
    </xf>
    <xf numFmtId="0" fontId="2" fillId="0" borderId="0" xfId="53" applyFont="1" applyFill="1" applyAlignment="1" applyProtection="1">
      <alignment horizontal="center" vertical="center"/>
      <protection hidden="1"/>
    </xf>
    <xf numFmtId="0" fontId="1" fillId="0" borderId="0" xfId="53" applyNumberFormat="1" applyFont="1" applyFill="1" applyAlignment="1" applyProtection="1">
      <alignment horizontal="center" vertical="center"/>
      <protection hidden="1"/>
    </xf>
    <xf numFmtId="0" fontId="3" fillId="0" borderId="0" xfId="53" applyNumberFormat="1" applyFont="1" applyFill="1" applyAlignment="1" applyProtection="1">
      <alignment horizontal="center" vertical="center"/>
      <protection hidden="1"/>
    </xf>
    <xf numFmtId="183" fontId="3" fillId="0" borderId="10" xfId="53" applyNumberFormat="1" applyFont="1" applyFill="1" applyBorder="1" applyAlignment="1" applyProtection="1">
      <alignment horizontal="center" vertical="center"/>
      <protection hidden="1"/>
    </xf>
    <xf numFmtId="183" fontId="4" fillId="0" borderId="10" xfId="53" applyNumberFormat="1" applyFont="1" applyFill="1" applyBorder="1" applyAlignment="1" applyProtection="1">
      <alignment horizontal="center" vertical="center"/>
      <protection hidden="1"/>
    </xf>
    <xf numFmtId="0" fontId="2" fillId="0" borderId="0" xfId="53" applyFill="1" applyAlignment="1">
      <alignment horizontal="center" vertical="center"/>
      <protection/>
    </xf>
    <xf numFmtId="4" fontId="3" fillId="0" borderId="10" xfId="53" applyNumberFormat="1" applyFont="1" applyFill="1" applyBorder="1" applyProtection="1">
      <alignment/>
      <protection hidden="1"/>
    </xf>
    <xf numFmtId="4" fontId="4" fillId="0" borderId="10" xfId="53" applyNumberFormat="1" applyFont="1" applyFill="1" applyBorder="1" applyProtection="1">
      <alignment/>
      <protection hidden="1"/>
    </xf>
    <xf numFmtId="0" fontId="4" fillId="0" borderId="10" xfId="53" applyNumberFormat="1" applyFont="1" applyFill="1" applyBorder="1" applyAlignment="1">
      <alignment wrapText="1"/>
      <protection/>
    </xf>
    <xf numFmtId="184" fontId="2" fillId="0" borderId="0" xfId="53" applyNumberFormat="1" applyFill="1" applyAlignment="1">
      <alignment horizontal="center" vertical="center"/>
      <protection/>
    </xf>
    <xf numFmtId="180" fontId="3" fillId="0" borderId="10" xfId="53" applyNumberFormat="1" applyFont="1" applyFill="1" applyBorder="1" applyAlignment="1" applyProtection="1">
      <alignment wrapText="1"/>
      <protection hidden="1"/>
    </xf>
    <xf numFmtId="0" fontId="3" fillId="0" borderId="10" xfId="53" applyNumberFormat="1" applyFont="1" applyFill="1" applyBorder="1" applyAlignment="1">
      <alignment wrapText="1"/>
      <protection/>
    </xf>
    <xf numFmtId="0" fontId="2" fillId="0" borderId="0" xfId="53" applyFill="1" applyProtection="1">
      <alignment/>
      <protection hidden="1"/>
    </xf>
    <xf numFmtId="0" fontId="2" fillId="0" borderId="0" xfId="53" applyFont="1" applyFill="1" applyAlignment="1" applyProtection="1">
      <alignment/>
      <protection hidden="1"/>
    </xf>
    <xf numFmtId="4" fontId="4" fillId="0" borderId="0" xfId="53" applyNumberFormat="1" applyFont="1" applyFill="1" applyBorder="1" applyProtection="1">
      <alignment/>
      <protection hidden="1"/>
    </xf>
    <xf numFmtId="4" fontId="6" fillId="0" borderId="10" xfId="53" applyNumberFormat="1" applyFont="1" applyFill="1" applyBorder="1" applyProtection="1">
      <alignment/>
      <protection hidden="1"/>
    </xf>
    <xf numFmtId="4" fontId="7" fillId="0" borderId="10" xfId="53" applyNumberFormat="1" applyFont="1" applyFill="1" applyBorder="1" applyProtection="1">
      <alignment/>
      <protection hidden="1"/>
    </xf>
    <xf numFmtId="4" fontId="4" fillId="0" borderId="10" xfId="53" applyNumberFormat="1" applyFont="1" applyFill="1" applyBorder="1">
      <alignment/>
      <protection/>
    </xf>
    <xf numFmtId="0" fontId="3" fillId="0" borderId="11" xfId="53" applyNumberFormat="1" applyFont="1" applyFill="1" applyBorder="1" applyAlignment="1" applyProtection="1">
      <alignment horizontal="left"/>
      <protection hidden="1"/>
    </xf>
    <xf numFmtId="0" fontId="4" fillId="0" borderId="11" xfId="53" applyNumberFormat="1" applyFont="1" applyFill="1" applyBorder="1" applyAlignment="1" applyProtection="1">
      <alignment horizontal="left"/>
      <protection hidden="1"/>
    </xf>
    <xf numFmtId="0" fontId="3" fillId="0" borderId="12" xfId="53" applyNumberFormat="1" applyFont="1" applyFill="1" applyBorder="1" applyAlignment="1" applyProtection="1">
      <alignment horizontal="left"/>
      <protection hidden="1"/>
    </xf>
    <xf numFmtId="10" fontId="3" fillId="0" borderId="13" xfId="53" applyNumberFormat="1" applyFont="1" applyFill="1" applyBorder="1" applyAlignment="1">
      <alignment horizontal="center" vertical="center"/>
      <protection/>
    </xf>
    <xf numFmtId="0" fontId="4" fillId="0" borderId="12" xfId="53" applyNumberFormat="1" applyFont="1" applyFill="1" applyBorder="1" applyAlignment="1" applyProtection="1">
      <alignment horizontal="left"/>
      <protection hidden="1"/>
    </xf>
    <xf numFmtId="10" fontId="4" fillId="0" borderId="13" xfId="53" applyNumberFormat="1" applyFont="1" applyFill="1" applyBorder="1" applyAlignment="1">
      <alignment horizontal="center" vertical="center"/>
      <protection/>
    </xf>
    <xf numFmtId="183" fontId="3" fillId="0" borderId="14" xfId="53" applyNumberFormat="1" applyFont="1" applyFill="1" applyBorder="1" applyAlignment="1" applyProtection="1">
      <alignment horizontal="center" vertical="center"/>
      <protection hidden="1"/>
    </xf>
    <xf numFmtId="4" fontId="3" fillId="0" borderId="14" xfId="53" applyNumberFormat="1" applyFont="1" applyFill="1" applyBorder="1" applyProtection="1">
      <alignment/>
      <protection hidden="1"/>
    </xf>
    <xf numFmtId="10" fontId="3" fillId="0" borderId="15" xfId="53" applyNumberFormat="1" applyFont="1" applyFill="1" applyBorder="1" applyAlignment="1">
      <alignment horizontal="center" vertical="center"/>
      <protection/>
    </xf>
    <xf numFmtId="0" fontId="3" fillId="0" borderId="16" xfId="53" applyNumberFormat="1" applyFont="1" applyFill="1" applyBorder="1" applyAlignment="1" applyProtection="1">
      <alignment horizontal="left" wrapText="1"/>
      <protection hidden="1"/>
    </xf>
    <xf numFmtId="0" fontId="3" fillId="0" borderId="17" xfId="53" applyNumberFormat="1" applyFont="1" applyFill="1" applyBorder="1" applyAlignment="1" applyProtection="1">
      <alignment horizontal="centerContinuous" vertical="center" wrapText="1"/>
      <protection hidden="1"/>
    </xf>
    <xf numFmtId="0" fontId="3" fillId="0" borderId="17" xfId="53" applyNumberFormat="1" applyFont="1" applyFill="1" applyBorder="1" applyAlignment="1" applyProtection="1">
      <alignment horizontal="center" vertical="center" wrapText="1"/>
      <protection hidden="1"/>
    </xf>
    <xf numFmtId="4" fontId="3" fillId="0" borderId="17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7" xfId="53" applyFont="1" applyFill="1" applyBorder="1" applyAlignment="1">
      <alignment horizontal="center" vertical="center" wrapText="1"/>
      <protection/>
    </xf>
    <xf numFmtId="184" fontId="3" fillId="0" borderId="18" xfId="53" applyNumberFormat="1" applyFont="1" applyFill="1" applyBorder="1" applyAlignment="1">
      <alignment horizontal="center" vertical="center" wrapText="1"/>
      <protection/>
    </xf>
    <xf numFmtId="0" fontId="4" fillId="0" borderId="19" xfId="53" applyNumberFormat="1" applyFont="1" applyFill="1" applyBorder="1" applyAlignment="1" applyProtection="1">
      <alignment horizontal="left"/>
      <protection hidden="1"/>
    </xf>
    <xf numFmtId="180" fontId="4" fillId="0" borderId="20" xfId="52" applyNumberFormat="1" applyFont="1" applyFill="1" applyBorder="1" applyAlignment="1" applyProtection="1">
      <alignment horizontal="left" vertical="top" wrapText="1"/>
      <protection hidden="1"/>
    </xf>
    <xf numFmtId="183" fontId="4" fillId="0" borderId="20" xfId="53" applyNumberFormat="1" applyFont="1" applyFill="1" applyBorder="1" applyAlignment="1" applyProtection="1">
      <alignment horizontal="center" vertical="center"/>
      <protection hidden="1"/>
    </xf>
    <xf numFmtId="4" fontId="4" fillId="0" borderId="20" xfId="53" applyNumberFormat="1" applyFont="1" applyFill="1" applyBorder="1" applyProtection="1">
      <alignment/>
      <protection hidden="1"/>
    </xf>
    <xf numFmtId="10" fontId="4" fillId="0" borderId="21" xfId="53" applyNumberFormat="1" applyFont="1" applyFill="1" applyBorder="1" applyAlignment="1">
      <alignment horizontal="center" vertical="center"/>
      <protection/>
    </xf>
    <xf numFmtId="0" fontId="4" fillId="0" borderId="16" xfId="53" applyNumberFormat="1" applyFont="1" applyFill="1" applyBorder="1" applyAlignment="1" applyProtection="1">
      <alignment horizontal="left"/>
      <protection hidden="1"/>
    </xf>
    <xf numFmtId="0" fontId="3" fillId="0" borderId="17" xfId="53" applyNumberFormat="1" applyFont="1" applyFill="1" applyBorder="1" applyAlignment="1" applyProtection="1">
      <alignment horizontal="center" wrapText="1"/>
      <protection hidden="1"/>
    </xf>
    <xf numFmtId="183" fontId="3" fillId="0" borderId="17" xfId="53" applyNumberFormat="1" applyFont="1" applyFill="1" applyBorder="1" applyAlignment="1">
      <alignment horizontal="center" vertical="center"/>
      <protection/>
    </xf>
    <xf numFmtId="10" fontId="3" fillId="0" borderId="18" xfId="53" applyNumberFormat="1" applyFont="1" applyFill="1" applyBorder="1" applyAlignment="1">
      <alignment horizontal="center" vertical="center"/>
      <protection/>
    </xf>
    <xf numFmtId="183" fontId="3" fillId="0" borderId="22" xfId="53" applyNumberFormat="1" applyFont="1" applyFill="1" applyBorder="1" applyAlignment="1" applyProtection="1">
      <alignment horizontal="center" vertical="center"/>
      <protection hidden="1"/>
    </xf>
    <xf numFmtId="183" fontId="4" fillId="0" borderId="23" xfId="53" applyNumberFormat="1" applyFont="1" applyFill="1" applyBorder="1" applyAlignment="1" applyProtection="1">
      <alignment horizontal="center" vertical="center"/>
      <protection hidden="1"/>
    </xf>
    <xf numFmtId="183" fontId="3" fillId="0" borderId="23" xfId="53" applyNumberFormat="1" applyFont="1" applyFill="1" applyBorder="1" applyAlignment="1" applyProtection="1">
      <alignment horizontal="center" vertical="center"/>
      <protection hidden="1"/>
    </xf>
    <xf numFmtId="183" fontId="4" fillId="0" borderId="24" xfId="53" applyNumberFormat="1" applyFont="1" applyFill="1" applyBorder="1" applyAlignment="1" applyProtection="1">
      <alignment horizontal="center" vertical="center"/>
      <protection hidden="1"/>
    </xf>
    <xf numFmtId="0" fontId="3" fillId="0" borderId="25" xfId="53" applyNumberFormat="1" applyFont="1" applyFill="1" applyBorder="1" applyAlignment="1" applyProtection="1">
      <alignment horizontal="left"/>
      <protection hidden="1"/>
    </xf>
    <xf numFmtId="180" fontId="3" fillId="0" borderId="26" xfId="53" applyNumberFormat="1" applyFont="1" applyFill="1" applyBorder="1" applyAlignment="1" applyProtection="1">
      <alignment vertical="center" wrapText="1"/>
      <protection hidden="1"/>
    </xf>
    <xf numFmtId="0" fontId="3" fillId="0" borderId="27" xfId="53" applyNumberFormat="1" applyFont="1" applyFill="1" applyBorder="1" applyAlignment="1" applyProtection="1">
      <alignment vertical="center"/>
      <protection hidden="1"/>
    </xf>
    <xf numFmtId="0" fontId="4" fillId="0" borderId="13" xfId="53" applyNumberFormat="1" applyFont="1" applyFill="1" applyBorder="1" applyAlignment="1" applyProtection="1">
      <alignment vertical="center"/>
      <protection hidden="1"/>
    </xf>
    <xf numFmtId="0" fontId="3" fillId="0" borderId="13" xfId="53" applyNumberFormat="1" applyFont="1" applyFill="1" applyBorder="1" applyAlignment="1" applyProtection="1">
      <alignment vertical="center"/>
      <protection hidden="1"/>
    </xf>
    <xf numFmtId="0" fontId="3" fillId="0" borderId="13" xfId="53" applyNumberFormat="1" applyFont="1" applyFill="1" applyBorder="1" applyAlignment="1" applyProtection="1">
      <alignment horizontal="left" vertical="center"/>
      <protection hidden="1"/>
    </xf>
    <xf numFmtId="0" fontId="4" fillId="0" borderId="13" xfId="53" applyNumberFormat="1" applyFont="1" applyFill="1" applyBorder="1" applyAlignment="1" applyProtection="1">
      <alignment horizontal="left" vertical="center"/>
      <protection hidden="1"/>
    </xf>
    <xf numFmtId="0" fontId="3" fillId="0" borderId="13" xfId="53" applyFont="1" applyFill="1" applyBorder="1" applyAlignment="1">
      <alignment horizontal="left" vertical="center"/>
      <protection/>
    </xf>
    <xf numFmtId="0" fontId="4" fillId="0" borderId="13" xfId="53" applyFont="1" applyFill="1" applyBorder="1" applyAlignment="1">
      <alignment horizontal="left" vertical="center"/>
      <protection/>
    </xf>
    <xf numFmtId="0" fontId="4" fillId="0" borderId="21" xfId="53" applyFont="1" applyFill="1" applyBorder="1" applyAlignment="1">
      <alignment horizontal="left" vertical="center"/>
      <protection/>
    </xf>
    <xf numFmtId="0" fontId="4" fillId="0" borderId="18" xfId="53" applyNumberFormat="1" applyFont="1" applyFill="1" applyBorder="1" applyAlignment="1" applyProtection="1">
      <alignment/>
      <protection hidden="1"/>
    </xf>
    <xf numFmtId="4" fontId="3" fillId="0" borderId="17" xfId="53" applyNumberFormat="1" applyFont="1" applyFill="1" applyBorder="1" applyAlignment="1">
      <alignment horizontal="center" vertical="center"/>
      <protection/>
    </xf>
    <xf numFmtId="0" fontId="2" fillId="0" borderId="0" xfId="53" applyFont="1" applyFill="1" applyBorder="1" applyAlignment="1" applyProtection="1">
      <alignment horizontal="right"/>
      <protection hidden="1"/>
    </xf>
    <xf numFmtId="0" fontId="2" fillId="0" borderId="0" xfId="53" applyFont="1" applyFill="1" applyAlignment="1" applyProtection="1">
      <alignment horizontal="right"/>
      <protection hidden="1"/>
    </xf>
    <xf numFmtId="0" fontId="5" fillId="0" borderId="0" xfId="53" applyNumberFormat="1" applyFont="1" applyFill="1" applyAlignment="1" applyProtection="1">
      <alignment horizont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8"/>
  <sheetViews>
    <sheetView showGridLines="0" tabSelected="1" zoomScale="130" zoomScaleNormal="130" zoomScaleSheetLayoutView="120" zoomScalePageLayoutView="0" workbookViewId="0" topLeftCell="B9">
      <selection activeCell="E17" sqref="E17"/>
    </sheetView>
  </sheetViews>
  <sheetFormatPr defaultColWidth="9.00390625" defaultRowHeight="12.75"/>
  <cols>
    <col min="1" max="1" width="0.2421875" style="6" customWidth="1"/>
    <col min="2" max="2" width="3.75390625" style="6" customWidth="1"/>
    <col min="3" max="3" width="50.75390625" style="12" customWidth="1"/>
    <col min="4" max="4" width="11.25390625" style="6" customWidth="1"/>
    <col min="5" max="5" width="19.375" style="19" customWidth="1"/>
    <col min="6" max="6" width="17.625" style="6" hidden="1" customWidth="1"/>
    <col min="7" max="7" width="15.25390625" style="6" hidden="1" customWidth="1"/>
    <col min="8" max="8" width="15.875" style="19" customWidth="1"/>
    <col min="9" max="9" width="10.375" style="23" customWidth="1"/>
    <col min="10" max="16384" width="9.125" style="13" customWidth="1"/>
  </cols>
  <sheetData>
    <row r="1" spans="1:6" ht="409.5" customHeight="1" hidden="1">
      <c r="A1" s="1"/>
      <c r="B1" s="1"/>
      <c r="C1" s="8"/>
      <c r="D1" s="1"/>
      <c r="E1" s="14"/>
      <c r="F1" s="26"/>
    </row>
    <row r="2" spans="1:6" ht="409.5" customHeight="1" hidden="1">
      <c r="A2" s="1"/>
      <c r="B2" s="1"/>
      <c r="C2" s="8"/>
      <c r="D2" s="1"/>
      <c r="E2" s="15"/>
      <c r="F2" s="26"/>
    </row>
    <row r="3" spans="1:6" ht="409.5" customHeight="1" hidden="1">
      <c r="A3" s="1"/>
      <c r="B3" s="1"/>
      <c r="C3" s="8"/>
      <c r="D3" s="1"/>
      <c r="E3" s="16"/>
      <c r="F3" s="26"/>
    </row>
    <row r="4" spans="1:6" ht="409.5" customHeight="1" hidden="1">
      <c r="A4" s="2"/>
      <c r="B4" s="2"/>
      <c r="C4" s="9"/>
      <c r="D4" s="3"/>
      <c r="E4" s="16"/>
      <c r="F4" s="26"/>
    </row>
    <row r="5" spans="1:6" ht="409.5" customHeight="1" hidden="1">
      <c r="A5" s="2"/>
      <c r="B5" s="2"/>
      <c r="C5" s="9"/>
      <c r="D5" s="3"/>
      <c r="E5" s="16"/>
      <c r="F5" s="26"/>
    </row>
    <row r="6" spans="1:6" ht="409.5" customHeight="1" hidden="1">
      <c r="A6" s="4"/>
      <c r="B6" s="4"/>
      <c r="C6" s="10"/>
      <c r="D6" s="4"/>
      <c r="E6" s="16"/>
      <c r="F6" s="26"/>
    </row>
    <row r="7" spans="1:6" ht="409.5" customHeight="1" hidden="1">
      <c r="A7" s="5"/>
      <c r="B7" s="5"/>
      <c r="C7" s="9"/>
      <c r="D7" s="3"/>
      <c r="E7" s="16"/>
      <c r="F7" s="26"/>
    </row>
    <row r="8" spans="1:6" ht="409.5" customHeight="1" hidden="1">
      <c r="A8" s="5"/>
      <c r="B8" s="5"/>
      <c r="C8" s="11"/>
      <c r="D8" s="5"/>
      <c r="E8" s="16"/>
      <c r="F8" s="26"/>
    </row>
    <row r="9" spans="1:8" ht="15" customHeight="1">
      <c r="A9" s="5"/>
      <c r="B9" s="73"/>
      <c r="C9" s="73"/>
      <c r="D9" s="73"/>
      <c r="E9" s="73"/>
      <c r="F9" s="73"/>
      <c r="G9" s="27"/>
      <c r="H9" s="14"/>
    </row>
    <row r="10" spans="1:9" ht="15" customHeight="1">
      <c r="A10" s="5"/>
      <c r="B10" s="74" t="s">
        <v>86</v>
      </c>
      <c r="C10" s="74"/>
      <c r="D10" s="74"/>
      <c r="E10" s="74"/>
      <c r="F10" s="74"/>
      <c r="G10" s="74"/>
      <c r="H10" s="74"/>
      <c r="I10" s="74"/>
    </row>
    <row r="11" spans="1:9" ht="24" customHeight="1">
      <c r="A11" s="5"/>
      <c r="B11" s="74" t="s">
        <v>97</v>
      </c>
      <c r="C11" s="74"/>
      <c r="D11" s="74"/>
      <c r="E11" s="74"/>
      <c r="F11" s="74"/>
      <c r="G11" s="74"/>
      <c r="H11" s="74"/>
      <c r="I11" s="74"/>
    </row>
    <row r="12" spans="1:9" ht="16.5" customHeight="1" thickBot="1">
      <c r="A12" s="5"/>
      <c r="B12" s="72" t="s">
        <v>78</v>
      </c>
      <c r="C12" s="72"/>
      <c r="D12" s="72"/>
      <c r="E12" s="72"/>
      <c r="F12" s="72"/>
      <c r="G12" s="72"/>
      <c r="H12" s="72"/>
      <c r="I12" s="72"/>
    </row>
    <row r="13" spans="1:9" ht="40.5" customHeight="1" thickBot="1">
      <c r="A13" s="32"/>
      <c r="B13" s="41" t="s">
        <v>36</v>
      </c>
      <c r="C13" s="42" t="s">
        <v>0</v>
      </c>
      <c r="D13" s="43" t="s">
        <v>1</v>
      </c>
      <c r="E13" s="43" t="s">
        <v>83</v>
      </c>
      <c r="F13" s="44"/>
      <c r="G13" s="44"/>
      <c r="H13" s="45" t="s">
        <v>84</v>
      </c>
      <c r="I13" s="46" t="s">
        <v>85</v>
      </c>
    </row>
    <row r="14" spans="1:9" ht="33.75" customHeight="1">
      <c r="A14" s="33"/>
      <c r="B14" s="60">
        <v>1</v>
      </c>
      <c r="C14" s="61" t="s">
        <v>55</v>
      </c>
      <c r="D14" s="62" t="s">
        <v>2</v>
      </c>
      <c r="E14" s="56">
        <f>F14</f>
        <v>1032.5</v>
      </c>
      <c r="F14" s="39">
        <f>F15+F16+F17</f>
        <v>1032.5</v>
      </c>
      <c r="G14" s="39">
        <f>G15+G16+G17</f>
        <v>334.59000000000003</v>
      </c>
      <c r="H14" s="38">
        <f>G14</f>
        <v>334.59000000000003</v>
      </c>
      <c r="I14" s="40">
        <f>H14/E14</f>
        <v>0.3240581113801453</v>
      </c>
    </row>
    <row r="15" spans="1:9" ht="17.25" customHeight="1">
      <c r="A15" s="33"/>
      <c r="B15" s="36"/>
      <c r="C15" s="7" t="s">
        <v>49</v>
      </c>
      <c r="D15" s="63" t="s">
        <v>3</v>
      </c>
      <c r="E15" s="57">
        <f>F15</f>
        <v>467</v>
      </c>
      <c r="F15" s="21">
        <v>467</v>
      </c>
      <c r="G15" s="21">
        <v>135.27</v>
      </c>
      <c r="H15" s="18">
        <f aca="true" t="shared" si="0" ref="H15:H75">G15</f>
        <v>135.27</v>
      </c>
      <c r="I15" s="37">
        <f aca="true" t="shared" si="1" ref="I15:I64">H15/E15</f>
        <v>0.2896573875802998</v>
      </c>
    </row>
    <row r="16" spans="1:9" ht="25.5" customHeight="1">
      <c r="A16" s="33"/>
      <c r="B16" s="36"/>
      <c r="C16" s="7" t="s">
        <v>50</v>
      </c>
      <c r="D16" s="63" t="s">
        <v>4</v>
      </c>
      <c r="E16" s="57">
        <f aca="true" t="shared" si="2" ref="E16:E75">F16</f>
        <v>403.5</v>
      </c>
      <c r="F16" s="21">
        <v>403.5</v>
      </c>
      <c r="G16" s="21">
        <v>136.29</v>
      </c>
      <c r="H16" s="18">
        <f t="shared" si="0"/>
        <v>136.29</v>
      </c>
      <c r="I16" s="37">
        <f t="shared" si="1"/>
        <v>0.33776951672862454</v>
      </c>
    </row>
    <row r="17" spans="1:9" ht="25.5" customHeight="1">
      <c r="A17" s="33"/>
      <c r="B17" s="36"/>
      <c r="C17" s="7" t="s">
        <v>51</v>
      </c>
      <c r="D17" s="63" t="s">
        <v>5</v>
      </c>
      <c r="E17" s="57">
        <f t="shared" si="2"/>
        <v>162</v>
      </c>
      <c r="F17" s="21">
        <v>162</v>
      </c>
      <c r="G17" s="21">
        <v>63.03</v>
      </c>
      <c r="H17" s="18">
        <f t="shared" si="0"/>
        <v>63.03</v>
      </c>
      <c r="I17" s="37">
        <f t="shared" si="1"/>
        <v>0.38907407407407407</v>
      </c>
    </row>
    <row r="18" spans="1:9" ht="35.25" customHeight="1">
      <c r="A18" s="33"/>
      <c r="B18" s="34">
        <v>2</v>
      </c>
      <c r="C18" s="24" t="s">
        <v>56</v>
      </c>
      <c r="D18" s="64" t="s">
        <v>6</v>
      </c>
      <c r="E18" s="58">
        <f t="shared" si="2"/>
        <v>54627.08</v>
      </c>
      <c r="F18" s="20">
        <f>F19+F20+F21+F22+F23+F24</f>
        <v>54627.08</v>
      </c>
      <c r="G18" s="20">
        <f>G19+G20+G21+G22+G23+G24</f>
        <v>42545.84999999999</v>
      </c>
      <c r="H18" s="17">
        <f t="shared" si="0"/>
        <v>42545.84999999999</v>
      </c>
      <c r="I18" s="35">
        <f t="shared" si="1"/>
        <v>0.7788417392985308</v>
      </c>
    </row>
    <row r="19" spans="1:9" ht="29.25" customHeight="1">
      <c r="A19" s="33"/>
      <c r="B19" s="36"/>
      <c r="C19" s="7" t="s">
        <v>7</v>
      </c>
      <c r="D19" s="63" t="s">
        <v>8</v>
      </c>
      <c r="E19" s="57">
        <f t="shared" si="2"/>
        <v>6420.68</v>
      </c>
      <c r="F19" s="21">
        <v>6420.68</v>
      </c>
      <c r="G19" s="21">
        <v>4369.99</v>
      </c>
      <c r="H19" s="18">
        <f t="shared" si="0"/>
        <v>4369.99</v>
      </c>
      <c r="I19" s="37">
        <f t="shared" si="1"/>
        <v>0.6806117109091249</v>
      </c>
    </row>
    <row r="20" spans="1:9" ht="18" customHeight="1">
      <c r="A20" s="33"/>
      <c r="B20" s="36"/>
      <c r="C20" s="7" t="s">
        <v>9</v>
      </c>
      <c r="D20" s="63" t="s">
        <v>10</v>
      </c>
      <c r="E20" s="57">
        <f t="shared" si="2"/>
        <v>5785.4</v>
      </c>
      <c r="F20" s="21">
        <v>5785.4</v>
      </c>
      <c r="G20" s="21">
        <v>4667.75</v>
      </c>
      <c r="H20" s="18">
        <f t="shared" si="0"/>
        <v>4667.75</v>
      </c>
      <c r="I20" s="37">
        <f t="shared" si="1"/>
        <v>0.8068154319493899</v>
      </c>
    </row>
    <row r="21" spans="1:9" ht="18" customHeight="1">
      <c r="A21" s="33"/>
      <c r="B21" s="36"/>
      <c r="C21" s="7" t="s">
        <v>11</v>
      </c>
      <c r="D21" s="63" t="s">
        <v>12</v>
      </c>
      <c r="E21" s="57">
        <f t="shared" si="2"/>
        <v>2382.19</v>
      </c>
      <c r="F21" s="21">
        <v>2382.19</v>
      </c>
      <c r="G21" s="21">
        <v>1794.47</v>
      </c>
      <c r="H21" s="18">
        <f t="shared" si="0"/>
        <v>1794.47</v>
      </c>
      <c r="I21" s="37">
        <f t="shared" si="1"/>
        <v>0.7532858420193184</v>
      </c>
    </row>
    <row r="22" spans="1:9" ht="23.25" customHeight="1">
      <c r="A22" s="33"/>
      <c r="B22" s="36"/>
      <c r="C22" s="7" t="s">
        <v>13</v>
      </c>
      <c r="D22" s="63" t="s">
        <v>14</v>
      </c>
      <c r="E22" s="57">
        <f t="shared" si="2"/>
        <v>23848.33</v>
      </c>
      <c r="F22" s="21">
        <v>23848.33</v>
      </c>
      <c r="G22" s="21">
        <v>19189.51</v>
      </c>
      <c r="H22" s="18">
        <f t="shared" si="0"/>
        <v>19189.51</v>
      </c>
      <c r="I22" s="37">
        <f t="shared" si="1"/>
        <v>0.8046479564816487</v>
      </c>
    </row>
    <row r="23" spans="1:9" ht="26.25" customHeight="1">
      <c r="A23" s="33"/>
      <c r="B23" s="36"/>
      <c r="C23" s="7" t="s">
        <v>15</v>
      </c>
      <c r="D23" s="63" t="s">
        <v>16</v>
      </c>
      <c r="E23" s="57">
        <f t="shared" si="2"/>
        <v>12346.23</v>
      </c>
      <c r="F23" s="21">
        <v>12346.23</v>
      </c>
      <c r="G23" s="21">
        <v>9121.68</v>
      </c>
      <c r="H23" s="18">
        <f t="shared" si="0"/>
        <v>9121.68</v>
      </c>
      <c r="I23" s="37">
        <f t="shared" si="1"/>
        <v>0.7388231063247648</v>
      </c>
    </row>
    <row r="24" spans="1:9" ht="21.75" customHeight="1">
      <c r="A24" s="33"/>
      <c r="B24" s="36"/>
      <c r="C24" s="7" t="s">
        <v>17</v>
      </c>
      <c r="D24" s="63" t="s">
        <v>18</v>
      </c>
      <c r="E24" s="57">
        <f t="shared" si="2"/>
        <v>3844.25</v>
      </c>
      <c r="F24" s="21">
        <v>3844.25</v>
      </c>
      <c r="G24" s="21">
        <v>3402.45</v>
      </c>
      <c r="H24" s="18">
        <f t="shared" si="0"/>
        <v>3402.45</v>
      </c>
      <c r="I24" s="37">
        <f t="shared" si="1"/>
        <v>0.8850751121805294</v>
      </c>
    </row>
    <row r="25" spans="1:9" ht="30" customHeight="1">
      <c r="A25" s="33"/>
      <c r="B25" s="34">
        <v>3</v>
      </c>
      <c r="C25" s="24" t="s">
        <v>57</v>
      </c>
      <c r="D25" s="65">
        <v>6300000000</v>
      </c>
      <c r="E25" s="58">
        <f t="shared" si="2"/>
        <v>45154.6</v>
      </c>
      <c r="F25" s="20">
        <f>F26+F27+F28</f>
        <v>45154.6</v>
      </c>
      <c r="G25" s="20">
        <f>G26+G27+G28</f>
        <v>27114.589999999997</v>
      </c>
      <c r="H25" s="17">
        <f t="shared" si="0"/>
        <v>27114.589999999997</v>
      </c>
      <c r="I25" s="35">
        <f t="shared" si="1"/>
        <v>0.6004834501911211</v>
      </c>
    </row>
    <row r="26" spans="1:9" ht="27.75" customHeight="1">
      <c r="A26" s="33"/>
      <c r="B26" s="36"/>
      <c r="C26" s="7" t="s">
        <v>79</v>
      </c>
      <c r="D26" s="66">
        <v>6310000000</v>
      </c>
      <c r="E26" s="57">
        <f t="shared" si="2"/>
        <v>20294.23</v>
      </c>
      <c r="F26" s="21">
        <v>20294.23</v>
      </c>
      <c r="G26" s="21">
        <v>10410.9</v>
      </c>
      <c r="H26" s="18">
        <f t="shared" si="0"/>
        <v>10410.9</v>
      </c>
      <c r="I26" s="37">
        <f t="shared" si="1"/>
        <v>0.5129980294891701</v>
      </c>
    </row>
    <row r="27" spans="1:9" ht="22.5" customHeight="1">
      <c r="A27" s="33"/>
      <c r="B27" s="36"/>
      <c r="C27" s="7" t="s">
        <v>80</v>
      </c>
      <c r="D27" s="66">
        <v>6320000000</v>
      </c>
      <c r="E27" s="57">
        <f t="shared" si="2"/>
        <v>802</v>
      </c>
      <c r="F27" s="21">
        <v>802</v>
      </c>
      <c r="G27" s="21">
        <v>685.38</v>
      </c>
      <c r="H27" s="18">
        <f t="shared" si="0"/>
        <v>685.38</v>
      </c>
      <c r="I27" s="37">
        <f t="shared" si="1"/>
        <v>0.8545885286783043</v>
      </c>
    </row>
    <row r="28" spans="1:9" ht="35.25" customHeight="1">
      <c r="A28" s="33"/>
      <c r="B28" s="36"/>
      <c r="C28" s="7" t="s">
        <v>81</v>
      </c>
      <c r="D28" s="66">
        <v>6330000000</v>
      </c>
      <c r="E28" s="57">
        <f t="shared" si="2"/>
        <v>24058.37</v>
      </c>
      <c r="F28" s="21">
        <v>24058.37</v>
      </c>
      <c r="G28" s="21">
        <v>16018.31</v>
      </c>
      <c r="H28" s="18">
        <f t="shared" si="0"/>
        <v>16018.31</v>
      </c>
      <c r="I28" s="37">
        <f t="shared" si="1"/>
        <v>0.6658102772548598</v>
      </c>
    </row>
    <row r="29" spans="1:9" ht="24" customHeight="1">
      <c r="A29" s="33"/>
      <c r="B29" s="34">
        <v>4</v>
      </c>
      <c r="C29" s="24" t="s">
        <v>59</v>
      </c>
      <c r="D29" s="64" t="s">
        <v>19</v>
      </c>
      <c r="E29" s="58">
        <f t="shared" si="2"/>
        <v>54255.75</v>
      </c>
      <c r="F29" s="20">
        <f>F30+F31+F32+F33+F34+F35</f>
        <v>54255.75</v>
      </c>
      <c r="G29" s="20">
        <f>G30+G31+G32+G33+G34+G35</f>
        <v>24602.67</v>
      </c>
      <c r="H29" s="17">
        <f t="shared" si="0"/>
        <v>24602.67</v>
      </c>
      <c r="I29" s="35">
        <f t="shared" si="1"/>
        <v>0.4534573754855476</v>
      </c>
    </row>
    <row r="30" spans="1:9" ht="27.75" customHeight="1">
      <c r="A30" s="33"/>
      <c r="B30" s="36"/>
      <c r="C30" s="7" t="s">
        <v>41</v>
      </c>
      <c r="D30" s="63" t="s">
        <v>20</v>
      </c>
      <c r="E30" s="57">
        <f t="shared" si="2"/>
        <v>115</v>
      </c>
      <c r="F30" s="21">
        <v>115</v>
      </c>
      <c r="G30" s="21">
        <v>57.49</v>
      </c>
      <c r="H30" s="18">
        <f t="shared" si="0"/>
        <v>57.49</v>
      </c>
      <c r="I30" s="37">
        <v>0</v>
      </c>
    </row>
    <row r="31" spans="1:9" ht="27.75" customHeight="1">
      <c r="A31" s="33"/>
      <c r="B31" s="36"/>
      <c r="C31" s="7" t="s">
        <v>42</v>
      </c>
      <c r="D31" s="63" t="s">
        <v>21</v>
      </c>
      <c r="E31" s="57">
        <f t="shared" si="2"/>
        <v>589</v>
      </c>
      <c r="F31" s="21">
        <v>589</v>
      </c>
      <c r="G31" s="21">
        <v>288.88</v>
      </c>
      <c r="H31" s="18">
        <f t="shared" si="0"/>
        <v>288.88</v>
      </c>
      <c r="I31" s="37">
        <f t="shared" si="1"/>
        <v>0.49045840407470287</v>
      </c>
    </row>
    <row r="32" spans="1:9" ht="27" customHeight="1">
      <c r="A32" s="33"/>
      <c r="B32" s="36"/>
      <c r="C32" s="7" t="s">
        <v>38</v>
      </c>
      <c r="D32" s="66">
        <v>6530000000</v>
      </c>
      <c r="E32" s="57">
        <f t="shared" si="2"/>
        <v>39725.6</v>
      </c>
      <c r="F32" s="21">
        <v>39725.6</v>
      </c>
      <c r="G32" s="21">
        <v>19437.04</v>
      </c>
      <c r="H32" s="18">
        <f t="shared" si="0"/>
        <v>19437.04</v>
      </c>
      <c r="I32" s="37">
        <f t="shared" si="1"/>
        <v>0.4892824777976922</v>
      </c>
    </row>
    <row r="33" spans="1:9" ht="23.25" customHeight="1">
      <c r="A33" s="33"/>
      <c r="B33" s="36"/>
      <c r="C33" s="7" t="s">
        <v>70</v>
      </c>
      <c r="D33" s="66">
        <v>6540000000</v>
      </c>
      <c r="E33" s="57">
        <f t="shared" si="2"/>
        <v>4798.05</v>
      </c>
      <c r="F33" s="21">
        <v>4798.05</v>
      </c>
      <c r="G33" s="21">
        <v>1504.89</v>
      </c>
      <c r="H33" s="18">
        <f t="shared" si="0"/>
        <v>1504.89</v>
      </c>
      <c r="I33" s="37">
        <f t="shared" si="1"/>
        <v>0.31364616875605716</v>
      </c>
    </row>
    <row r="34" spans="1:9" ht="24.75" customHeight="1">
      <c r="A34" s="33"/>
      <c r="B34" s="36"/>
      <c r="C34" s="7" t="s">
        <v>77</v>
      </c>
      <c r="D34" s="66">
        <v>6550000000</v>
      </c>
      <c r="E34" s="57">
        <f t="shared" si="2"/>
        <v>8342.1</v>
      </c>
      <c r="F34" s="21">
        <v>8342.1</v>
      </c>
      <c r="G34" s="21">
        <v>2964.37</v>
      </c>
      <c r="H34" s="18">
        <f t="shared" si="0"/>
        <v>2964.37</v>
      </c>
      <c r="I34" s="37">
        <f t="shared" si="1"/>
        <v>0.3553505711990985</v>
      </c>
    </row>
    <row r="35" spans="1:9" ht="24.75" customHeight="1">
      <c r="A35" s="33"/>
      <c r="B35" s="36"/>
      <c r="C35" s="7" t="s">
        <v>88</v>
      </c>
      <c r="D35" s="66">
        <v>6560000000</v>
      </c>
      <c r="E35" s="57">
        <f t="shared" si="2"/>
        <v>686</v>
      </c>
      <c r="F35" s="21">
        <v>686</v>
      </c>
      <c r="G35" s="21">
        <v>350</v>
      </c>
      <c r="H35" s="18">
        <f t="shared" si="0"/>
        <v>350</v>
      </c>
      <c r="I35" s="37">
        <v>0</v>
      </c>
    </row>
    <row r="36" spans="1:9" ht="26.25" customHeight="1">
      <c r="A36" s="33"/>
      <c r="B36" s="34">
        <v>5</v>
      </c>
      <c r="C36" s="24" t="s">
        <v>60</v>
      </c>
      <c r="D36" s="64" t="s">
        <v>22</v>
      </c>
      <c r="E36" s="58">
        <f t="shared" si="2"/>
        <v>151036.26</v>
      </c>
      <c r="F36" s="20">
        <f>F37+F38+F39</f>
        <v>151036.26</v>
      </c>
      <c r="G36" s="20">
        <f>G37+G38+G39</f>
        <v>698.85</v>
      </c>
      <c r="H36" s="17">
        <f t="shared" si="0"/>
        <v>698.85</v>
      </c>
      <c r="I36" s="35">
        <f t="shared" si="1"/>
        <v>0.0046270345942093635</v>
      </c>
    </row>
    <row r="37" spans="1:9" ht="38.25" customHeight="1">
      <c r="A37" s="33"/>
      <c r="B37" s="36"/>
      <c r="C37" s="7" t="s">
        <v>43</v>
      </c>
      <c r="D37" s="63" t="s">
        <v>23</v>
      </c>
      <c r="E37" s="57">
        <f t="shared" si="2"/>
        <v>4</v>
      </c>
      <c r="F37" s="21">
        <v>4</v>
      </c>
      <c r="G37" s="21">
        <v>0</v>
      </c>
      <c r="H37" s="18">
        <f t="shared" si="0"/>
        <v>0</v>
      </c>
      <c r="I37" s="37">
        <v>0</v>
      </c>
    </row>
    <row r="38" spans="1:9" ht="28.5" customHeight="1">
      <c r="A38" s="33"/>
      <c r="B38" s="36"/>
      <c r="C38" s="7" t="s">
        <v>44</v>
      </c>
      <c r="D38" s="63" t="s">
        <v>24</v>
      </c>
      <c r="E38" s="57">
        <f t="shared" si="2"/>
        <v>150113.16</v>
      </c>
      <c r="F38" s="21">
        <v>150113.16</v>
      </c>
      <c r="G38" s="21">
        <v>338.47</v>
      </c>
      <c r="H38" s="18">
        <f t="shared" si="0"/>
        <v>338.47</v>
      </c>
      <c r="I38" s="37">
        <f t="shared" si="1"/>
        <v>0.002254765671444129</v>
      </c>
    </row>
    <row r="39" spans="1:9" ht="42" customHeight="1">
      <c r="A39" s="33"/>
      <c r="B39" s="36"/>
      <c r="C39" s="7" t="s">
        <v>45</v>
      </c>
      <c r="D39" s="63" t="s">
        <v>25</v>
      </c>
      <c r="E39" s="57">
        <f t="shared" si="2"/>
        <v>919.1</v>
      </c>
      <c r="F39" s="21">
        <v>919.1</v>
      </c>
      <c r="G39" s="21">
        <v>360.38</v>
      </c>
      <c r="H39" s="18">
        <f t="shared" si="0"/>
        <v>360.38</v>
      </c>
      <c r="I39" s="37">
        <f t="shared" si="1"/>
        <v>0.3921009683385921</v>
      </c>
    </row>
    <row r="40" spans="1:9" ht="39.75" customHeight="1">
      <c r="A40" s="33"/>
      <c r="B40" s="34">
        <v>6</v>
      </c>
      <c r="C40" s="24" t="s">
        <v>61</v>
      </c>
      <c r="D40" s="65">
        <v>670000000</v>
      </c>
      <c r="E40" s="58">
        <f>F40</f>
        <v>368543.36</v>
      </c>
      <c r="F40" s="20">
        <f>F41+F42+F43</f>
        <v>368543.36</v>
      </c>
      <c r="G40" s="20">
        <f>G41+G42+G43</f>
        <v>37946.83</v>
      </c>
      <c r="H40" s="17">
        <f t="shared" si="0"/>
        <v>37946.83</v>
      </c>
      <c r="I40" s="35">
        <f t="shared" si="1"/>
        <v>0.10296435675845579</v>
      </c>
    </row>
    <row r="41" spans="1:9" ht="20.25" customHeight="1">
      <c r="A41" s="33"/>
      <c r="B41" s="36"/>
      <c r="C41" s="7" t="s">
        <v>26</v>
      </c>
      <c r="D41" s="66">
        <v>6710000000</v>
      </c>
      <c r="E41" s="57">
        <f t="shared" si="2"/>
        <v>11068.6</v>
      </c>
      <c r="F41" s="21">
        <v>11068.6</v>
      </c>
      <c r="G41" s="21">
        <v>11068.11</v>
      </c>
      <c r="H41" s="18">
        <f t="shared" si="0"/>
        <v>11068.11</v>
      </c>
      <c r="I41" s="37">
        <f t="shared" si="1"/>
        <v>0.9999557306253727</v>
      </c>
    </row>
    <row r="42" spans="1:9" ht="39" customHeight="1">
      <c r="A42" s="33"/>
      <c r="B42" s="36"/>
      <c r="C42" s="7" t="s">
        <v>27</v>
      </c>
      <c r="D42" s="66">
        <v>6720000000</v>
      </c>
      <c r="E42" s="57">
        <f t="shared" si="2"/>
        <v>352177.76</v>
      </c>
      <c r="F42" s="21">
        <v>352177.76</v>
      </c>
      <c r="G42" s="21">
        <v>26878.72</v>
      </c>
      <c r="H42" s="18">
        <f t="shared" si="0"/>
        <v>26878.72</v>
      </c>
      <c r="I42" s="37">
        <f t="shared" si="1"/>
        <v>0.07632145766387974</v>
      </c>
    </row>
    <row r="43" spans="1:9" ht="36.75" customHeight="1">
      <c r="A43" s="33"/>
      <c r="B43" s="36"/>
      <c r="C43" s="7" t="s">
        <v>96</v>
      </c>
      <c r="D43" s="66">
        <v>6730000000</v>
      </c>
      <c r="E43" s="57">
        <f t="shared" si="2"/>
        <v>5297</v>
      </c>
      <c r="F43" s="21">
        <v>5297</v>
      </c>
      <c r="G43" s="21">
        <v>0</v>
      </c>
      <c r="H43" s="18">
        <f t="shared" si="0"/>
        <v>0</v>
      </c>
      <c r="I43" s="37"/>
    </row>
    <row r="44" spans="1:9" ht="25.5" customHeight="1">
      <c r="A44" s="33"/>
      <c r="B44" s="34">
        <v>7</v>
      </c>
      <c r="C44" s="24" t="s">
        <v>62</v>
      </c>
      <c r="D44" s="64" t="s">
        <v>28</v>
      </c>
      <c r="E44" s="58">
        <f t="shared" si="2"/>
        <v>53620.43</v>
      </c>
      <c r="F44" s="20">
        <f>F45+F46</f>
        <v>53620.43</v>
      </c>
      <c r="G44" s="20">
        <f>G45+G46</f>
        <v>45837.43</v>
      </c>
      <c r="H44" s="17">
        <f t="shared" si="0"/>
        <v>45837.43</v>
      </c>
      <c r="I44" s="35">
        <f t="shared" si="1"/>
        <v>0.8548501009783025</v>
      </c>
    </row>
    <row r="45" spans="1:9" ht="30.75" customHeight="1">
      <c r="A45" s="33"/>
      <c r="B45" s="36"/>
      <c r="C45" s="7" t="s">
        <v>47</v>
      </c>
      <c r="D45" s="63" t="s">
        <v>29</v>
      </c>
      <c r="E45" s="57">
        <f t="shared" si="2"/>
        <v>53171.43</v>
      </c>
      <c r="F45" s="21">
        <v>53171.43</v>
      </c>
      <c r="G45" s="21">
        <v>45820.93</v>
      </c>
      <c r="H45" s="18">
        <f t="shared" si="0"/>
        <v>45820.93</v>
      </c>
      <c r="I45" s="37">
        <f t="shared" si="1"/>
        <v>0.8617584669060058</v>
      </c>
    </row>
    <row r="46" spans="1:9" ht="27" customHeight="1">
      <c r="A46" s="33"/>
      <c r="B46" s="36"/>
      <c r="C46" s="7" t="s">
        <v>46</v>
      </c>
      <c r="D46" s="63" t="s">
        <v>30</v>
      </c>
      <c r="E46" s="57">
        <f t="shared" si="2"/>
        <v>449</v>
      </c>
      <c r="F46" s="21">
        <v>449</v>
      </c>
      <c r="G46" s="21">
        <v>16.5</v>
      </c>
      <c r="H46" s="18">
        <f t="shared" si="0"/>
        <v>16.5</v>
      </c>
      <c r="I46" s="37">
        <f t="shared" si="1"/>
        <v>0.036748329621380846</v>
      </c>
    </row>
    <row r="47" spans="1:9" ht="40.5" customHeight="1">
      <c r="A47" s="33"/>
      <c r="B47" s="34">
        <v>8</v>
      </c>
      <c r="C47" s="24" t="s">
        <v>89</v>
      </c>
      <c r="D47" s="64" t="s">
        <v>31</v>
      </c>
      <c r="E47" s="58">
        <f t="shared" si="2"/>
        <v>210</v>
      </c>
      <c r="F47" s="20">
        <f>F48</f>
        <v>210</v>
      </c>
      <c r="G47" s="20">
        <f>G48</f>
        <v>110</v>
      </c>
      <c r="H47" s="17">
        <f t="shared" si="0"/>
        <v>110</v>
      </c>
      <c r="I47" s="35">
        <f t="shared" si="1"/>
        <v>0.5238095238095238</v>
      </c>
    </row>
    <row r="48" spans="1:9" ht="25.5" customHeight="1">
      <c r="A48" s="33"/>
      <c r="B48" s="36"/>
      <c r="C48" s="7" t="s">
        <v>90</v>
      </c>
      <c r="D48" s="66">
        <v>6910000000</v>
      </c>
      <c r="E48" s="57">
        <f t="shared" si="2"/>
        <v>210</v>
      </c>
      <c r="F48" s="21">
        <v>210</v>
      </c>
      <c r="G48" s="21">
        <v>110</v>
      </c>
      <c r="H48" s="18">
        <f t="shared" si="0"/>
        <v>110</v>
      </c>
      <c r="I48" s="37">
        <f t="shared" si="1"/>
        <v>0.5238095238095238</v>
      </c>
    </row>
    <row r="49" spans="1:9" ht="24" customHeight="1">
      <c r="A49" s="33"/>
      <c r="B49" s="34">
        <v>9</v>
      </c>
      <c r="C49" s="24" t="s">
        <v>63</v>
      </c>
      <c r="D49" s="64" t="s">
        <v>32</v>
      </c>
      <c r="E49" s="58">
        <f t="shared" si="2"/>
        <v>1028.3</v>
      </c>
      <c r="F49" s="20">
        <f>F50</f>
        <v>1028.3</v>
      </c>
      <c r="G49" s="20">
        <f>G50</f>
        <v>403.65</v>
      </c>
      <c r="H49" s="17">
        <f t="shared" si="0"/>
        <v>403.65</v>
      </c>
      <c r="I49" s="35">
        <f t="shared" si="1"/>
        <v>0.3925410872313527</v>
      </c>
    </row>
    <row r="50" spans="1:9" ht="28.5" customHeight="1">
      <c r="A50" s="33"/>
      <c r="B50" s="36"/>
      <c r="C50" s="7" t="s">
        <v>91</v>
      </c>
      <c r="D50" s="66">
        <v>7000000000</v>
      </c>
      <c r="E50" s="57">
        <f t="shared" si="2"/>
        <v>1028.3</v>
      </c>
      <c r="F50" s="21">
        <v>1028.3</v>
      </c>
      <c r="G50" s="21">
        <v>403.65</v>
      </c>
      <c r="H50" s="18">
        <f t="shared" si="0"/>
        <v>403.65</v>
      </c>
      <c r="I50" s="37">
        <f t="shared" si="1"/>
        <v>0.3925410872313527</v>
      </c>
    </row>
    <row r="51" spans="1:9" ht="32.25" customHeight="1">
      <c r="A51" s="33"/>
      <c r="B51" s="34">
        <v>10</v>
      </c>
      <c r="C51" s="24" t="s">
        <v>64</v>
      </c>
      <c r="D51" s="64" t="s">
        <v>33</v>
      </c>
      <c r="E51" s="58">
        <f t="shared" si="2"/>
        <v>7860.110000000001</v>
      </c>
      <c r="F51" s="20">
        <f>F52+F53</f>
        <v>7860.110000000001</v>
      </c>
      <c r="G51" s="20">
        <f>G52+G53</f>
        <v>3230.3599999999997</v>
      </c>
      <c r="H51" s="17">
        <f t="shared" si="0"/>
        <v>3230.3599999999997</v>
      </c>
      <c r="I51" s="35">
        <f t="shared" si="1"/>
        <v>0.41098152570383867</v>
      </c>
    </row>
    <row r="52" spans="1:9" ht="27" customHeight="1">
      <c r="A52" s="33"/>
      <c r="B52" s="36"/>
      <c r="C52" s="7" t="s">
        <v>48</v>
      </c>
      <c r="D52" s="63" t="s">
        <v>34</v>
      </c>
      <c r="E52" s="57">
        <f t="shared" si="2"/>
        <v>2819.9</v>
      </c>
      <c r="F52" s="21">
        <v>2819.9</v>
      </c>
      <c r="G52" s="21">
        <v>620.68</v>
      </c>
      <c r="H52" s="18">
        <f t="shared" si="0"/>
        <v>620.68</v>
      </c>
      <c r="I52" s="37">
        <f t="shared" si="1"/>
        <v>0.2201070959963119</v>
      </c>
    </row>
    <row r="53" spans="1:9" ht="33.75" customHeight="1">
      <c r="A53" s="33"/>
      <c r="B53" s="36"/>
      <c r="C53" s="7" t="s">
        <v>69</v>
      </c>
      <c r="D53" s="63" t="s">
        <v>35</v>
      </c>
      <c r="E53" s="57">
        <f t="shared" si="2"/>
        <v>5040.21</v>
      </c>
      <c r="F53" s="21">
        <v>5040.21</v>
      </c>
      <c r="G53" s="21">
        <v>2609.68</v>
      </c>
      <c r="H53" s="18">
        <f t="shared" si="0"/>
        <v>2609.68</v>
      </c>
      <c r="I53" s="37">
        <f t="shared" si="1"/>
        <v>0.5177720769571109</v>
      </c>
    </row>
    <row r="54" spans="1:9" ht="52.5" customHeight="1">
      <c r="A54" s="33"/>
      <c r="B54" s="34">
        <v>11</v>
      </c>
      <c r="C54" s="25" t="s">
        <v>66</v>
      </c>
      <c r="D54" s="67">
        <v>7300000000</v>
      </c>
      <c r="E54" s="58">
        <f t="shared" si="2"/>
        <v>14299.7</v>
      </c>
      <c r="F54" s="20">
        <f>F55+F56</f>
        <v>14299.7</v>
      </c>
      <c r="G54" s="20">
        <f>G55+G56</f>
        <v>176</v>
      </c>
      <c r="H54" s="17">
        <f t="shared" si="0"/>
        <v>176</v>
      </c>
      <c r="I54" s="35">
        <f t="shared" si="1"/>
        <v>0.012307950516444401</v>
      </c>
    </row>
    <row r="55" spans="1:9" ht="29.25" customHeight="1">
      <c r="A55" s="33"/>
      <c r="B55" s="36"/>
      <c r="C55" s="22" t="s">
        <v>52</v>
      </c>
      <c r="D55" s="68">
        <v>7310000000</v>
      </c>
      <c r="E55" s="57">
        <f t="shared" si="2"/>
        <v>6097.41</v>
      </c>
      <c r="F55" s="21">
        <v>6097.41</v>
      </c>
      <c r="G55" s="21">
        <v>0</v>
      </c>
      <c r="H55" s="18">
        <f t="shared" si="0"/>
        <v>0</v>
      </c>
      <c r="I55" s="37">
        <f t="shared" si="1"/>
        <v>0</v>
      </c>
    </row>
    <row r="56" spans="1:9" ht="21" customHeight="1">
      <c r="A56" s="33"/>
      <c r="B56" s="36"/>
      <c r="C56" s="22" t="s">
        <v>53</v>
      </c>
      <c r="D56" s="66">
        <v>7320000000</v>
      </c>
      <c r="E56" s="57">
        <f t="shared" si="2"/>
        <v>8202.29</v>
      </c>
      <c r="F56" s="21">
        <v>8202.29</v>
      </c>
      <c r="G56" s="21">
        <v>176</v>
      </c>
      <c r="H56" s="18">
        <f t="shared" si="0"/>
        <v>176</v>
      </c>
      <c r="I56" s="37">
        <f t="shared" si="1"/>
        <v>0.0214574222564674</v>
      </c>
    </row>
    <row r="57" spans="1:9" ht="41.25" customHeight="1">
      <c r="A57" s="33"/>
      <c r="B57" s="34">
        <v>12</v>
      </c>
      <c r="C57" s="24" t="s">
        <v>87</v>
      </c>
      <c r="D57" s="65">
        <v>7400000000</v>
      </c>
      <c r="E57" s="58">
        <f t="shared" si="2"/>
        <v>1180345.2000000002</v>
      </c>
      <c r="F57" s="29">
        <f>F58+F59+F60+F61</f>
        <v>1180345.2000000002</v>
      </c>
      <c r="G57" s="29">
        <f>G58+G59+G60+G61</f>
        <v>482566.86</v>
      </c>
      <c r="H57" s="17">
        <f t="shared" si="0"/>
        <v>482566.86</v>
      </c>
      <c r="I57" s="35">
        <f t="shared" si="1"/>
        <v>0.4088353644340655</v>
      </c>
    </row>
    <row r="58" spans="1:9" ht="19.5" customHeight="1">
      <c r="A58" s="33"/>
      <c r="B58" s="36"/>
      <c r="C58" s="7" t="s">
        <v>54</v>
      </c>
      <c r="D58" s="66">
        <v>7410000000</v>
      </c>
      <c r="E58" s="57">
        <f t="shared" si="2"/>
        <v>267320.85</v>
      </c>
      <c r="F58" s="30">
        <v>267320.85</v>
      </c>
      <c r="G58" s="30">
        <v>115336.82</v>
      </c>
      <c r="H58" s="18">
        <f t="shared" si="0"/>
        <v>115336.82</v>
      </c>
      <c r="I58" s="37">
        <f t="shared" si="1"/>
        <v>0.43145463588044114</v>
      </c>
    </row>
    <row r="59" spans="1:9" ht="22.5" customHeight="1">
      <c r="A59" s="33"/>
      <c r="B59" s="36"/>
      <c r="C59" s="7" t="s">
        <v>39</v>
      </c>
      <c r="D59" s="66">
        <v>7420000000</v>
      </c>
      <c r="E59" s="57">
        <f t="shared" si="2"/>
        <v>850891.46</v>
      </c>
      <c r="F59" s="30">
        <v>850891.46</v>
      </c>
      <c r="G59" s="30">
        <v>340437.37</v>
      </c>
      <c r="H59" s="18">
        <f t="shared" si="0"/>
        <v>340437.37</v>
      </c>
      <c r="I59" s="37">
        <f t="shared" si="1"/>
        <v>0.40009494277918833</v>
      </c>
    </row>
    <row r="60" spans="1:9" ht="25.5" customHeight="1">
      <c r="A60" s="33"/>
      <c r="B60" s="36"/>
      <c r="C60" s="7" t="s">
        <v>40</v>
      </c>
      <c r="D60" s="66">
        <v>7430000000</v>
      </c>
      <c r="E60" s="57">
        <f t="shared" si="2"/>
        <v>45768.29</v>
      </c>
      <c r="F60" s="30">
        <v>45768.29</v>
      </c>
      <c r="G60" s="30">
        <v>20132.44</v>
      </c>
      <c r="H60" s="18">
        <f t="shared" si="0"/>
        <v>20132.44</v>
      </c>
      <c r="I60" s="37">
        <f t="shared" si="1"/>
        <v>0.43987747849002</v>
      </c>
    </row>
    <row r="61" spans="1:9" ht="23.25" customHeight="1">
      <c r="A61" s="33"/>
      <c r="B61" s="36"/>
      <c r="C61" s="7" t="s">
        <v>92</v>
      </c>
      <c r="D61" s="66">
        <v>7440000000</v>
      </c>
      <c r="E61" s="57">
        <f t="shared" si="2"/>
        <v>16364.6</v>
      </c>
      <c r="F61" s="30">
        <v>16364.6</v>
      </c>
      <c r="G61" s="30">
        <v>6660.23</v>
      </c>
      <c r="H61" s="18">
        <f t="shared" si="0"/>
        <v>6660.23</v>
      </c>
      <c r="I61" s="37">
        <f t="shared" si="1"/>
        <v>0.4069900883614631</v>
      </c>
    </row>
    <row r="62" spans="1:9" ht="53.25" customHeight="1">
      <c r="A62" s="33"/>
      <c r="B62" s="34">
        <v>13</v>
      </c>
      <c r="C62" s="24" t="s">
        <v>58</v>
      </c>
      <c r="D62" s="65">
        <v>750000000</v>
      </c>
      <c r="E62" s="58">
        <f t="shared" si="2"/>
        <v>480</v>
      </c>
      <c r="F62" s="20">
        <f>F63+F64</f>
        <v>480</v>
      </c>
      <c r="G62" s="20">
        <f>G63+G64</f>
        <v>67.87</v>
      </c>
      <c r="H62" s="17">
        <f t="shared" si="0"/>
        <v>67.87</v>
      </c>
      <c r="I62" s="35">
        <f t="shared" si="1"/>
        <v>0.14139583333333333</v>
      </c>
    </row>
    <row r="63" spans="1:9" ht="28.5" customHeight="1">
      <c r="A63" s="33"/>
      <c r="B63" s="34"/>
      <c r="C63" s="7" t="s">
        <v>67</v>
      </c>
      <c r="D63" s="66">
        <v>751000000</v>
      </c>
      <c r="E63" s="57">
        <f t="shared" si="2"/>
        <v>280</v>
      </c>
      <c r="F63" s="21">
        <v>280</v>
      </c>
      <c r="G63" s="21">
        <v>48</v>
      </c>
      <c r="H63" s="18">
        <f t="shared" si="0"/>
        <v>48</v>
      </c>
      <c r="I63" s="37">
        <f t="shared" si="1"/>
        <v>0.17142857142857143</v>
      </c>
    </row>
    <row r="64" spans="1:9" ht="24.75" customHeight="1">
      <c r="A64" s="33"/>
      <c r="B64" s="36"/>
      <c r="C64" s="7" t="s">
        <v>68</v>
      </c>
      <c r="D64" s="66">
        <v>752000000</v>
      </c>
      <c r="E64" s="57">
        <f t="shared" si="2"/>
        <v>200</v>
      </c>
      <c r="F64" s="21">
        <v>200</v>
      </c>
      <c r="G64" s="21">
        <v>19.87</v>
      </c>
      <c r="H64" s="18">
        <f t="shared" si="0"/>
        <v>19.87</v>
      </c>
      <c r="I64" s="37">
        <f t="shared" si="1"/>
        <v>0.09935000000000001</v>
      </c>
    </row>
    <row r="65" spans="1:9" ht="32.25" customHeight="1">
      <c r="A65" s="33"/>
      <c r="B65" s="34">
        <v>14</v>
      </c>
      <c r="C65" s="24" t="s">
        <v>65</v>
      </c>
      <c r="D65" s="65">
        <v>7600000000</v>
      </c>
      <c r="E65" s="58">
        <f t="shared" si="2"/>
        <v>26445.44</v>
      </c>
      <c r="F65" s="20">
        <f>F66+F67+F68+F69+F70+F71+F72+F73+F74+F75</f>
        <v>26445.44</v>
      </c>
      <c r="G65" s="20">
        <f>G66+G67+G68+G69+G70+G71+G72+G73+G74+G75</f>
        <v>4801.950000000001</v>
      </c>
      <c r="H65" s="17">
        <f t="shared" si="0"/>
        <v>4801.950000000001</v>
      </c>
      <c r="I65" s="35">
        <f>H65/E65</f>
        <v>0.18157950860337363</v>
      </c>
    </row>
    <row r="66" spans="1:9" ht="39" customHeight="1">
      <c r="A66" s="33"/>
      <c r="B66" s="34"/>
      <c r="C66" s="7" t="s">
        <v>71</v>
      </c>
      <c r="D66" s="66">
        <v>7610100000</v>
      </c>
      <c r="E66" s="57">
        <f t="shared" si="2"/>
        <v>3512</v>
      </c>
      <c r="F66" s="21">
        <v>3512</v>
      </c>
      <c r="G66" s="21">
        <v>1380.84</v>
      </c>
      <c r="H66" s="18">
        <f t="shared" si="0"/>
        <v>1380.84</v>
      </c>
      <c r="I66" s="37">
        <f aca="true" t="shared" si="3" ref="I66:I76">H66/E66</f>
        <v>0.3931776765375854</v>
      </c>
    </row>
    <row r="67" spans="1:9" ht="43.5" customHeight="1">
      <c r="A67" s="33"/>
      <c r="B67" s="34"/>
      <c r="C67" s="22" t="s">
        <v>72</v>
      </c>
      <c r="D67" s="68">
        <v>7610200000</v>
      </c>
      <c r="E67" s="57">
        <f t="shared" si="2"/>
        <v>40</v>
      </c>
      <c r="F67" s="21">
        <v>40</v>
      </c>
      <c r="G67" s="21">
        <v>0</v>
      </c>
      <c r="H67" s="18">
        <f t="shared" si="0"/>
        <v>0</v>
      </c>
      <c r="I67" s="37">
        <f t="shared" si="3"/>
        <v>0</v>
      </c>
    </row>
    <row r="68" spans="1:9" ht="39.75" customHeight="1">
      <c r="A68" s="33"/>
      <c r="B68" s="36"/>
      <c r="C68" s="22" t="s">
        <v>82</v>
      </c>
      <c r="D68" s="68">
        <v>7610300000</v>
      </c>
      <c r="E68" s="57">
        <f t="shared" si="2"/>
        <v>5330.34</v>
      </c>
      <c r="F68" s="31">
        <v>5330.34</v>
      </c>
      <c r="G68" s="31">
        <v>3119.55</v>
      </c>
      <c r="H68" s="18">
        <f t="shared" si="0"/>
        <v>3119.55</v>
      </c>
      <c r="I68" s="37">
        <f t="shared" si="3"/>
        <v>0.5852440932473351</v>
      </c>
    </row>
    <row r="69" spans="1:9" ht="39" customHeight="1">
      <c r="A69" s="33"/>
      <c r="B69" s="36"/>
      <c r="C69" s="22" t="s">
        <v>73</v>
      </c>
      <c r="D69" s="68">
        <v>7610400000</v>
      </c>
      <c r="E69" s="57">
        <f t="shared" si="2"/>
        <v>8.75</v>
      </c>
      <c r="F69" s="31">
        <v>8.75</v>
      </c>
      <c r="G69" s="31">
        <v>0</v>
      </c>
      <c r="H69" s="18">
        <f t="shared" si="0"/>
        <v>0</v>
      </c>
      <c r="I69" s="37">
        <f t="shared" si="3"/>
        <v>0</v>
      </c>
    </row>
    <row r="70" spans="1:9" ht="35.25" customHeight="1">
      <c r="A70" s="33"/>
      <c r="B70" s="36"/>
      <c r="C70" s="22" t="s">
        <v>74</v>
      </c>
      <c r="D70" s="68">
        <v>7610600000</v>
      </c>
      <c r="E70" s="57">
        <f t="shared" si="2"/>
        <v>10</v>
      </c>
      <c r="F70" s="21">
        <v>10</v>
      </c>
      <c r="G70" s="31">
        <v>0</v>
      </c>
      <c r="H70" s="18">
        <f t="shared" si="0"/>
        <v>0</v>
      </c>
      <c r="I70" s="37">
        <f t="shared" si="3"/>
        <v>0</v>
      </c>
    </row>
    <row r="71" spans="1:9" ht="28.5" customHeight="1">
      <c r="A71" s="33"/>
      <c r="B71" s="36"/>
      <c r="C71" s="22" t="s">
        <v>93</v>
      </c>
      <c r="D71" s="68">
        <v>7610700000</v>
      </c>
      <c r="E71" s="57">
        <f t="shared" si="2"/>
        <v>17104.35</v>
      </c>
      <c r="F71" s="21">
        <v>17104.35</v>
      </c>
      <c r="G71" s="21">
        <v>301.56</v>
      </c>
      <c r="H71" s="18">
        <f t="shared" si="0"/>
        <v>301.56</v>
      </c>
      <c r="I71" s="37">
        <f t="shared" si="3"/>
        <v>0.01763060274140789</v>
      </c>
    </row>
    <row r="72" spans="1:9" ht="42.75" customHeight="1">
      <c r="A72" s="33"/>
      <c r="B72" s="36"/>
      <c r="C72" s="22" t="s">
        <v>75</v>
      </c>
      <c r="D72" s="68">
        <v>7610800000</v>
      </c>
      <c r="E72" s="57">
        <f t="shared" si="2"/>
        <v>90</v>
      </c>
      <c r="F72" s="21">
        <v>90</v>
      </c>
      <c r="G72" s="21">
        <v>0</v>
      </c>
      <c r="H72" s="18">
        <f t="shared" si="0"/>
        <v>0</v>
      </c>
      <c r="I72" s="37">
        <f t="shared" si="3"/>
        <v>0</v>
      </c>
    </row>
    <row r="73" spans="1:9" ht="33" customHeight="1">
      <c r="A73" s="33"/>
      <c r="B73" s="36"/>
      <c r="C73" s="22" t="s">
        <v>94</v>
      </c>
      <c r="D73" s="68">
        <v>7610900000</v>
      </c>
      <c r="E73" s="57">
        <f t="shared" si="2"/>
        <v>250</v>
      </c>
      <c r="F73" s="21">
        <v>250</v>
      </c>
      <c r="G73" s="21">
        <v>0</v>
      </c>
      <c r="H73" s="18">
        <f t="shared" si="0"/>
        <v>0</v>
      </c>
      <c r="I73" s="37">
        <f t="shared" si="3"/>
        <v>0</v>
      </c>
    </row>
    <row r="74" spans="1:9" ht="28.5" customHeight="1">
      <c r="A74" s="33"/>
      <c r="B74" s="36"/>
      <c r="C74" s="22" t="s">
        <v>76</v>
      </c>
      <c r="D74" s="68">
        <v>7611000000</v>
      </c>
      <c r="E74" s="57">
        <f t="shared" si="2"/>
        <v>0</v>
      </c>
      <c r="F74" s="21">
        <v>0</v>
      </c>
      <c r="G74" s="21">
        <v>0</v>
      </c>
      <c r="H74" s="18">
        <f t="shared" si="0"/>
        <v>0</v>
      </c>
      <c r="I74" s="37">
        <v>0</v>
      </c>
    </row>
    <row r="75" spans="1:9" ht="34.5" customHeight="1" thickBot="1">
      <c r="A75" s="33"/>
      <c r="B75" s="47"/>
      <c r="C75" s="48" t="s">
        <v>95</v>
      </c>
      <c r="D75" s="69">
        <v>7611100000</v>
      </c>
      <c r="E75" s="59">
        <f t="shared" si="2"/>
        <v>100</v>
      </c>
      <c r="F75" s="50">
        <v>100</v>
      </c>
      <c r="G75" s="50">
        <v>0</v>
      </c>
      <c r="H75" s="49">
        <f t="shared" si="0"/>
        <v>0</v>
      </c>
      <c r="I75" s="51">
        <f t="shared" si="3"/>
        <v>0</v>
      </c>
    </row>
    <row r="76" spans="1:9" ht="19.5" customHeight="1" thickBot="1">
      <c r="A76" s="32"/>
      <c r="B76" s="52"/>
      <c r="C76" s="53" t="s">
        <v>37</v>
      </c>
      <c r="D76" s="70"/>
      <c r="E76" s="54">
        <f>E65+E62+E57+E54+E51+E49+E47+E44+E40+E36+E29+E25+E18+E14</f>
        <v>1958938.7300000002</v>
      </c>
      <c r="F76" s="54">
        <f>F65+F62+F57+F54+F51+F49+F47+F44+F40+F36+F29+F25+F18+F14</f>
        <v>1958938.7300000002</v>
      </c>
      <c r="G76" s="71">
        <f>G65+G62+G57+G54+G51+G49+G47+G44+G40+G36+G29+G25+G18+G14</f>
        <v>670437.4999999999</v>
      </c>
      <c r="H76" s="54">
        <f>H65+H62+H57+H54+H51+H49+H47+H44+H40+H36+H29+H25+H18+H14</f>
        <v>670437.4999999999</v>
      </c>
      <c r="I76" s="55">
        <f t="shared" si="3"/>
        <v>0.3422452625662263</v>
      </c>
    </row>
    <row r="77" ht="12.75">
      <c r="G77" s="28"/>
    </row>
    <row r="78" ht="12.75">
      <c r="G78" s="28"/>
    </row>
  </sheetData>
  <sheetProtection/>
  <mergeCells count="4">
    <mergeCell ref="B12:I12"/>
    <mergeCell ref="B9:F9"/>
    <mergeCell ref="B10:I10"/>
    <mergeCell ref="B11:I11"/>
  </mergeCells>
  <printOptions/>
  <pageMargins left="0.3937007874015748" right="0.1968503937007874" top="0.3937007874015748" bottom="0.3937007874015748" header="0.11811023622047245" footer="0.11811023622047245"/>
  <pageSetup fitToHeight="2" fitToWidth="1" horizontalDpi="600" verticalDpi="600" orientation="portrait" paperSize="9" scale="66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OIS</cp:lastModifiedBy>
  <cp:lastPrinted>2022-03-14T06:20:43Z</cp:lastPrinted>
  <dcterms:created xsi:type="dcterms:W3CDTF">2015-12-02T08:19:06Z</dcterms:created>
  <dcterms:modified xsi:type="dcterms:W3CDTF">2022-06-07T01:51:27Z</dcterms:modified>
  <cp:category/>
  <cp:version/>
  <cp:contentType/>
  <cp:contentStatus/>
</cp:coreProperties>
</file>