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12" yWindow="168" windowWidth="15192" windowHeight="12600" activeTab="1"/>
  </bookViews>
  <sheets>
    <sheet name="Аналит.отчет" sheetId="1" r:id="rId1"/>
    <sheet name="Диагностика" sheetId="2" r:id="rId2"/>
    <sheet name="Расчет ИФО опер." sheetId="3" r:id="rId3"/>
    <sheet name="Инвест. проекты опер." sheetId="5" r:id="rId4"/>
  </sheets>
  <definedNames>
    <definedName name="_xlnm.Print_Titles" localSheetId="0">Аналит.отчет!$4:$4</definedName>
    <definedName name="_xlnm.Print_Titles" localSheetId="1">Диагностика!$5:$5</definedName>
    <definedName name="_xlnm.Print_Titles" localSheetId="2">'Расчет ИФО опер.'!$9:$13</definedName>
    <definedName name="_xlnm.Print_Area" localSheetId="0">Аналит.отчет!$A$1:$E$171</definedName>
    <definedName name="_xlnm.Print_Area" localSheetId="1">Диагностика!$A$1:$K$67</definedName>
    <definedName name="_xlnm.Print_Area" localSheetId="3">'Инвест. проекты опер.'!$A$1:$H$14</definedName>
  </definedNames>
  <calcPr calcId="125725"/>
</workbook>
</file>

<file path=xl/calcChain.xml><?xml version="1.0" encoding="utf-8"?>
<calcChain xmlns="http://schemas.openxmlformats.org/spreadsheetml/2006/main">
  <c r="G53" i="2"/>
  <c r="G52"/>
  <c r="G51"/>
  <c r="G49"/>
  <c r="G44"/>
  <c r="G43"/>
  <c r="G42"/>
  <c r="G29"/>
  <c r="G28"/>
  <c r="G21"/>
  <c r="G10"/>
  <c r="G11"/>
  <c r="E80" i="1"/>
  <c r="E76"/>
  <c r="E77"/>
  <c r="E63" l="1"/>
  <c r="G54" i="2" l="1"/>
  <c r="E88" i="1"/>
  <c r="G57" i="2" l="1"/>
  <c r="G56"/>
  <c r="G50"/>
  <c r="G48"/>
  <c r="G46"/>
  <c r="G45"/>
  <c r="G41"/>
  <c r="G39"/>
  <c r="G38"/>
  <c r="G37"/>
  <c r="G35"/>
  <c r="G34"/>
  <c r="G33"/>
  <c r="G31"/>
  <c r="G27"/>
  <c r="G25"/>
  <c r="G24"/>
  <c r="G22" s="1"/>
  <c r="G20"/>
  <c r="G18"/>
  <c r="G17"/>
  <c r="G15"/>
  <c r="G13"/>
  <c r="G9"/>
  <c r="G6"/>
  <c r="G27" i="3" l="1"/>
  <c r="G23"/>
  <c r="F16" i="5" l="1"/>
  <c r="E132" i="1" l="1"/>
  <c r="E105"/>
  <c r="E8"/>
  <c r="E61" l="1"/>
  <c r="E19"/>
  <c r="E148" l="1"/>
  <c r="E151"/>
  <c r="E152"/>
  <c r="E153"/>
  <c r="E154"/>
  <c r="E87" l="1"/>
  <c r="E143" l="1"/>
  <c r="E116" l="1"/>
  <c r="E26" l="1"/>
  <c r="E157"/>
  <c r="F14" i="3" l="1"/>
  <c r="E159" i="1" l="1"/>
  <c r="F27" i="3"/>
  <c r="G24"/>
  <c r="F23"/>
  <c r="F24" s="1"/>
  <c r="G14"/>
  <c r="G15"/>
  <c r="G16"/>
  <c r="G17"/>
  <c r="G18"/>
  <c r="G20"/>
  <c r="F15"/>
  <c r="F16"/>
  <c r="F17"/>
  <c r="F18"/>
  <c r="F20"/>
  <c r="E160" i="1"/>
  <c r="E107"/>
  <c r="E110"/>
  <c r="E111"/>
  <c r="E112"/>
  <c r="E113"/>
  <c r="E114"/>
  <c r="E115"/>
  <c r="E117"/>
  <c r="E118"/>
  <c r="E119"/>
  <c r="E120"/>
  <c r="E121"/>
  <c r="E124"/>
  <c r="E125"/>
  <c r="E126"/>
  <c r="E127"/>
  <c r="E128"/>
  <c r="E130"/>
  <c r="E134"/>
  <c r="E137"/>
  <c r="E138"/>
  <c r="E139"/>
  <c r="E140"/>
  <c r="E141"/>
  <c r="E142"/>
  <c r="E144"/>
  <c r="E145"/>
  <c r="E146"/>
  <c r="E147"/>
  <c r="E155"/>
  <c r="E156"/>
  <c r="E103"/>
  <c r="E90"/>
  <c r="E93"/>
  <c r="E94"/>
  <c r="E95"/>
  <c r="E96"/>
  <c r="E97"/>
  <c r="E98"/>
  <c r="E100"/>
  <c r="E101"/>
  <c r="E32"/>
  <c r="E37"/>
  <c r="E38"/>
  <c r="E40"/>
  <c r="E41"/>
  <c r="E43"/>
  <c r="E48"/>
  <c r="E49"/>
  <c r="E50"/>
  <c r="E55"/>
  <c r="E58"/>
  <c r="E59"/>
  <c r="E60"/>
  <c r="E31"/>
  <c r="E10"/>
  <c r="E13"/>
  <c r="E14"/>
  <c r="E15"/>
  <c r="E16"/>
  <c r="E17"/>
  <c r="E18"/>
  <c r="E20"/>
  <c r="E21"/>
  <c r="E22"/>
  <c r="E23"/>
  <c r="E24"/>
  <c r="E25"/>
  <c r="E27"/>
  <c r="E28"/>
  <c r="E6"/>
  <c r="F21" i="3" l="1"/>
  <c r="F25" s="1"/>
  <c r="G21"/>
  <c r="G25" s="1"/>
  <c r="H27"/>
  <c r="H24"/>
  <c r="H20"/>
  <c r="H18"/>
  <c r="H17"/>
  <c r="H23"/>
  <c r="H16"/>
  <c r="H15"/>
  <c r="H14"/>
  <c r="H21" l="1"/>
  <c r="H25"/>
</calcChain>
</file>

<file path=xl/sharedStrings.xml><?xml version="1.0" encoding="utf-8"?>
<sst xmlns="http://schemas.openxmlformats.org/spreadsheetml/2006/main" count="488" uniqueCount="258">
  <si>
    <t xml:space="preserve">Прочие - всего </t>
  </si>
  <si>
    <t>Квартальный отчет предоставляется на 25 день после отчетного периода, годовой отчет - до 15 февраля</t>
  </si>
  <si>
    <t>Наименование показателя</t>
  </si>
  <si>
    <t>Ед. изм.</t>
  </si>
  <si>
    <t>Динамика, %</t>
  </si>
  <si>
    <t>Итоги развития МО</t>
  </si>
  <si>
    <t>млн.руб.</t>
  </si>
  <si>
    <t>в т.ч. по видам экономической деятельности:</t>
  </si>
  <si>
    <t>Выручка от реализации продукции, работ, услуг на душу населения</t>
  </si>
  <si>
    <t>тыс. руб.</t>
  </si>
  <si>
    <t>Убыток</t>
  </si>
  <si>
    <t xml:space="preserve">Доля  прибыльных предприятий </t>
  </si>
  <si>
    <t>%</t>
  </si>
  <si>
    <t xml:space="preserve">Доля убыточных предприятий </t>
  </si>
  <si>
    <t>План по налогам и сборам в консолидированный местный бюджет (сумма бюджетов муниципального района и городских и сельских поселений)</t>
  </si>
  <si>
    <t>Поступления налогов и сборов в консолидированный местный бюджет (сумма бюджетов муниципального района и городских и сельских поселений)</t>
  </si>
  <si>
    <t>руб.</t>
  </si>
  <si>
    <t>Состояние основных видов экономической деятельности хозяйствующих субъектов МО</t>
  </si>
  <si>
    <t xml:space="preserve">Объем отгруженных товаров собственного производства, выполненных работ и услуг </t>
  </si>
  <si>
    <t>Валовый выпуск продукции  в сельхозорганизациях</t>
  </si>
  <si>
    <t>Объем работ</t>
  </si>
  <si>
    <t>Ввод в действие жилых домов</t>
  </si>
  <si>
    <t>кв. м</t>
  </si>
  <si>
    <t>Введено жилья на душу населения</t>
  </si>
  <si>
    <t>Грузооборот</t>
  </si>
  <si>
    <t>тыс.т/км</t>
  </si>
  <si>
    <t>Пассажирооборот</t>
  </si>
  <si>
    <t>тыс. пас/км</t>
  </si>
  <si>
    <t xml:space="preserve">Розничный товарооборот </t>
  </si>
  <si>
    <t xml:space="preserve">Индекс физического объема </t>
  </si>
  <si>
    <t>Малый бизнес</t>
  </si>
  <si>
    <t>Число действующих малых предприятий - всего</t>
  </si>
  <si>
    <t>ед.</t>
  </si>
  <si>
    <t>Уд. вес выручки предприятий малого бизнеса в выручке  в целом по МО</t>
  </si>
  <si>
    <t>бюджетные средства</t>
  </si>
  <si>
    <t>Коэффициент естественного прироста( убыли) населения (разница между числом родившихся человек на 1000 человек населения и числом умерших человек на 1000 человек населения)</t>
  </si>
  <si>
    <t>Половая структура населения</t>
  </si>
  <si>
    <t xml:space="preserve">                                  мужчины</t>
  </si>
  <si>
    <t>тыс.чел.</t>
  </si>
  <si>
    <t>уд. вес в общей численности населения</t>
  </si>
  <si>
    <t xml:space="preserve">                                   женщины </t>
  </si>
  <si>
    <t>Возрастная структура населения</t>
  </si>
  <si>
    <t xml:space="preserve">                                  моложе трудоспособного возраста</t>
  </si>
  <si>
    <t xml:space="preserve">                                  трудоспособный возраст</t>
  </si>
  <si>
    <t xml:space="preserve">                                  старше трудоспособного возраста</t>
  </si>
  <si>
    <t>чел.</t>
  </si>
  <si>
    <t>Уд. вес численности городского населения в общей численности населения</t>
  </si>
  <si>
    <t>Уд. вес численности сельского населения в общей численности населения</t>
  </si>
  <si>
    <t xml:space="preserve">Занятые в экономике  </t>
  </si>
  <si>
    <t xml:space="preserve">                        в том числе работающие по найму </t>
  </si>
  <si>
    <t>Учащиеся  16 лет и старше</t>
  </si>
  <si>
    <t xml:space="preserve">Не занятые в экономике  </t>
  </si>
  <si>
    <t xml:space="preserve">                        в том числе безработные граждане</t>
  </si>
  <si>
    <t>Доля занятых на малых предприятиях в общей численности занятых в экономике - всего, в т.ч. по видам экономической деятельности:</t>
  </si>
  <si>
    <t xml:space="preserve">Уровень жизни населения </t>
  </si>
  <si>
    <t>Численность населения - всего</t>
  </si>
  <si>
    <t>тыс. чел.</t>
  </si>
  <si>
    <t>Среднесписочная численность работающих - всего,</t>
  </si>
  <si>
    <t>в том числе:</t>
  </si>
  <si>
    <t xml:space="preserve">Среднедушевой денежный доход  </t>
  </si>
  <si>
    <t>Среднемесячная начисленная заработная плата (без выплат социального характера) - всего,</t>
  </si>
  <si>
    <t>Выплаты социального характера</t>
  </si>
  <si>
    <t>Фонд оплаты труда</t>
  </si>
  <si>
    <t xml:space="preserve">Покупательная способность денежных доходов населения (соотношение среднедушевых денежных доходов и прожиточного минимума) </t>
  </si>
  <si>
    <t>раз</t>
  </si>
  <si>
    <t xml:space="preserve">Численность населения с доходами ниже прожиточного минимума </t>
  </si>
  <si>
    <t xml:space="preserve">Доля населения с доходами ниже прожиточного минимума </t>
  </si>
  <si>
    <t>Задолженность по заработной плате в целом по МО</t>
  </si>
  <si>
    <t xml:space="preserve">               в том числе по бюджетным учреждениям </t>
  </si>
  <si>
    <t>тыс.руб.</t>
  </si>
  <si>
    <t>Приложение 1</t>
  </si>
  <si>
    <t xml:space="preserve">Объем отгруженных товаров, выполненных работ и услуг </t>
  </si>
  <si>
    <t>Выручка от реализации товаров (работ, услуг)</t>
  </si>
  <si>
    <t>Себестоимость произведенной продукции</t>
  </si>
  <si>
    <t>Прибыль до налого-обложения</t>
  </si>
  <si>
    <t>Среднесписочная численность работающих (чел.)</t>
  </si>
  <si>
    <t>в том числе предприятия:</t>
  </si>
  <si>
    <t>из них:</t>
  </si>
  <si>
    <t>Средняя цена за единицу продукции, тыс. рублей</t>
  </si>
  <si>
    <t>А</t>
  </si>
  <si>
    <t>ПРОМЫШЛЕННОЕ ПРОИЗВОДСТВО:</t>
  </si>
  <si>
    <t>тыс. м3</t>
  </si>
  <si>
    <t>т</t>
  </si>
  <si>
    <t>ИТОГО</t>
  </si>
  <si>
    <t>Государственное управление и обеспечение военной безопасности; обязательное социальное обеспечение</t>
  </si>
  <si>
    <t>Добыча полезных ископаемых</t>
  </si>
  <si>
    <t>Обрабатывающие производства</t>
  </si>
  <si>
    <t>Образование</t>
  </si>
  <si>
    <t>Здравоохранение и предоставление социальных услуг</t>
  </si>
  <si>
    <t>из них по отраслям социальной сферы:</t>
  </si>
  <si>
    <t>Прочие</t>
  </si>
  <si>
    <t>Управление</t>
  </si>
  <si>
    <t>Объем отгруженных товаров собственного производства, выполненных работ и услуг</t>
  </si>
  <si>
    <t>(млн. руб.)</t>
  </si>
  <si>
    <t>х</t>
  </si>
  <si>
    <t>Наименование элементарного вида деятельности,
 товара-представителя</t>
  </si>
  <si>
    <t xml:space="preserve">Прибыль, прибыльно работающих  предприятий </t>
  </si>
  <si>
    <t xml:space="preserve">В том числе из общей численности работающих численность работников бюджетной сферы, финансируемой из консолидированного местного бюджета-всего, </t>
  </si>
  <si>
    <t>Миграция населения (разница между числом прибывших и числом выбывших, приток(+), отток(-)</t>
  </si>
  <si>
    <t>Граждане (физические лица), занимающиеся предпринимательской деятельностью без образования юридического лица (индивидуальные предприниматели, главы крестьянских (фермерских) хозяйств)</t>
  </si>
  <si>
    <t xml:space="preserve">Прожиточный минимум (начиная со 2 квартала, рассчитывается среднее значение за период) </t>
  </si>
  <si>
    <t>Добыча полезных ископаемых (В):</t>
  </si>
  <si>
    <t>Обрабатывающие производства (С):</t>
  </si>
  <si>
    <t>Обеспечение электрической энергией, газом и паром; кондиционирование воздуха (D):</t>
  </si>
  <si>
    <t xml:space="preserve">Объем инвестиций  -  всего, в т.ч.: </t>
  </si>
  <si>
    <t>Обрабатывающие производства, всего (С)</t>
  </si>
  <si>
    <t>Производство пищевых продуктов</t>
  </si>
  <si>
    <t>Мясо и субпродукты пищевые прочие парные, остывшие, охлажденные или замороженные,т</t>
  </si>
  <si>
    <t>Изделия колбасные вареные, в том числе фаршированные,т</t>
  </si>
  <si>
    <t>Изделия колбасные копченые,т</t>
  </si>
  <si>
    <t>Полуфабрикаты мясные, мясосодержащие, охлажденные, замороженные,т</t>
  </si>
  <si>
    <t>Изделия хлебобулочные недлительного хранения,т</t>
  </si>
  <si>
    <t>Изделия мучные кондитерские, торты и пирожные недлительного хранения,т</t>
  </si>
  <si>
    <t>Печенье и пряники имбирные и аналогичные изделия; печенье сладкое; вафли и вафельные облатки; торты и пирожные длительного хранения,т</t>
  </si>
  <si>
    <t>Изделия хлебобулочные сухие прочие или хлебобулочные изделия длительного хранения,т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</si>
  <si>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</si>
  <si>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Пиломатериалы хвойных пород,Тыс. куб.м</t>
  </si>
  <si>
    <t>Лесоводство и лесозаготовки - всего</t>
  </si>
  <si>
    <t>Производство пищевых продуктов - всего</t>
  </si>
  <si>
    <t>Обработка древесины и производство изделий из дерева и пробки, кроме мебели - всего</t>
  </si>
  <si>
    <t>Водоснабжение; водоотведение, организация сбора и утилизации отходов, деятельность по ликвидации загрязнений  (Е):</t>
  </si>
  <si>
    <t xml:space="preserve">Сельское, лесное хозяйство, охота, рыбаловство и рыбоводство, в том числе </t>
  </si>
  <si>
    <t>Лесоводство и лесозаготовки</t>
  </si>
  <si>
    <t>Рыболовство и рыбоводство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</si>
  <si>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</si>
  <si>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</si>
  <si>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Торговля оптовая и розничная; ремонт автотранспортных средств и мотоциклов</t>
  </si>
  <si>
    <t>Индекс промышленного производства</t>
  </si>
  <si>
    <t>№ п/п</t>
  </si>
  <si>
    <t>Наименование проекта</t>
  </si>
  <si>
    <t>Объем инвестиций, млн.руб.</t>
  </si>
  <si>
    <t>Мощность проекта
 ( в соответст. единицах)</t>
  </si>
  <si>
    <t>Количество создаваемых новых рабочих мест, ед.</t>
  </si>
  <si>
    <t>Текущее состояние проекта</t>
  </si>
  <si>
    <t>Приложение 2</t>
  </si>
  <si>
    <t>Приложение 3</t>
  </si>
  <si>
    <t>Сельское, лесное хозяйство, охота, рыбаловство и рыбоводство (А) - всего, 
в том числе:</t>
  </si>
  <si>
    <t>ВСЕГО по муниципальному образованию</t>
  </si>
  <si>
    <t>Строительство (F)- всего</t>
  </si>
  <si>
    <t>Торговля оптовая и розничная; ремонт автотранспортных средств и мотоциклов (G) - всего</t>
  </si>
  <si>
    <t>Растениеводство и животноводство, охота и предоставление соответствующих услуг в этих областях</t>
  </si>
  <si>
    <t xml:space="preserve">Торговля оптовая и розничная; ремонт автотранспортных средств и мотоциклов </t>
  </si>
  <si>
    <t xml:space="preserve">Промышленное производство: </t>
  </si>
  <si>
    <t>Индекс производства продукции в сельхозорганизациях</t>
  </si>
  <si>
    <t>Сельское, лесное хозяйство, охота, рыбаловство и рыбоводство:</t>
  </si>
  <si>
    <t>Строительство:</t>
  </si>
  <si>
    <t>Транспортировка и хранение:</t>
  </si>
  <si>
    <t>Объем отгруженных товаров собственного производства, выполненных работ и услуг (В+C+D+E)</t>
  </si>
  <si>
    <t>Индекс промышленного производства(В+C+D)</t>
  </si>
  <si>
    <t>Трудовые ресурсы*</t>
  </si>
  <si>
    <t>Демографические процессы*</t>
  </si>
  <si>
    <t>Транспортировка и хранение</t>
  </si>
  <si>
    <t>Строительство</t>
  </si>
  <si>
    <t>Деятельность в области информации и связи</t>
  </si>
  <si>
    <t>Деятельность в области спорта, отдыха и развлечений</t>
  </si>
  <si>
    <t>Тысяча гигакалорий</t>
  </si>
  <si>
    <t>Энергия тепловая, отпущенная котельными,Тысяча гигакалорий</t>
  </si>
  <si>
    <t>Лесоматериалы хвойных пород,Тысяча плотных кубических метров</t>
  </si>
  <si>
    <t>Деятельность в области культуры, спорта, организации досуга и развлечений, в том числе:</t>
  </si>
  <si>
    <t>Деятельность в области культуры</t>
  </si>
  <si>
    <t>Деятельность в области образования</t>
  </si>
  <si>
    <t>Диагностика состояния экономики и предприятий                                                                                               Зиминского городского муниципального образования</t>
  </si>
  <si>
    <t>Зиминское городское муниципальное образование</t>
  </si>
  <si>
    <t>Произведено продукции в натуральном выражении</t>
  </si>
  <si>
    <t xml:space="preserve"> Обрабатывающие производства (Раздел  С)</t>
  </si>
  <si>
    <t>Обеспечение электрической энергией, газом и паром; кондиционирование воздуха (раздел D)</t>
  </si>
  <si>
    <t>Итого по промышленному производству (сумма разделов  В+C+D)</t>
  </si>
  <si>
    <t>Объем произведенной продукции в сопоставимых ценах</t>
  </si>
  <si>
    <t>7=итог гр.5/итог гр.6*100</t>
  </si>
  <si>
    <t>Индекс промышленного производства, (%)</t>
  </si>
  <si>
    <t>ООО "ВСЛК"</t>
  </si>
  <si>
    <t>Начальник управления экономической и инвестиционной политики</t>
  </si>
  <si>
    <t>Л.В. Степанова</t>
  </si>
  <si>
    <t>нет данных</t>
  </si>
  <si>
    <t>ООО "Стройпроффлист"</t>
  </si>
  <si>
    <t>Выручка от реализации продукции, работ, услуг
(в действующих ценах) - всего</t>
  </si>
  <si>
    <t>Обеспеченность собственными доходами консолидированного местного бюджета на душу населения</t>
  </si>
  <si>
    <t>тыс. плотн. м3</t>
  </si>
  <si>
    <t>Начальник управления экономической и инвестиционной политики                                                                                                                                                                                                                  Л.В. Степанова</t>
  </si>
  <si>
    <t>ОАО "Зиминский хлебозавод"</t>
  </si>
  <si>
    <t>ООО "Водоснабжение"</t>
  </si>
  <si>
    <t>Расчет  индекса производства по элементарному виду деятельности по Иркутской области, исходя из динамики по товарам - представителям</t>
  </si>
  <si>
    <t>8(39554)3-21-31</t>
  </si>
  <si>
    <t>Всего  - трудовые ресурсы</t>
  </si>
  <si>
    <r>
      <t xml:space="preserve">Сводный перечень инвестиционных проектов, реализация которых предполагается на территории                                                                                                                                                                   </t>
    </r>
    <r>
      <rPr>
        <b/>
        <i/>
        <sz val="16"/>
        <rFont val="Arial"/>
        <family val="2"/>
        <charset val="204"/>
      </rPr>
      <t xml:space="preserve">  Зиминского городского муниципального образования</t>
    </r>
    <r>
      <rPr>
        <b/>
        <sz val="16"/>
        <rFont val="Arial"/>
        <family val="2"/>
        <charset val="204"/>
      </rPr>
      <t xml:space="preserve">
</t>
    </r>
  </si>
  <si>
    <t>Строительство детского сада</t>
  </si>
  <si>
    <t>140 мест</t>
  </si>
  <si>
    <t>40 чел./час</t>
  </si>
  <si>
    <t>ООО "МБА Теплоснаб"</t>
  </si>
  <si>
    <t>ООО "Регионспецстрой"</t>
  </si>
  <si>
    <t>ООО "Атол"</t>
  </si>
  <si>
    <t>ООО "Стандарт"</t>
  </si>
  <si>
    <t xml:space="preserve">                         уд. вес в общей численности населения</t>
  </si>
  <si>
    <t>Администрация ЗГМО</t>
  </si>
  <si>
    <t>Капитальный ремонт дома детского творчества</t>
  </si>
  <si>
    <t>Наименование городского (сельского) поселения и населенного пункта на территории которого предполагается реализация инвестпроекта</t>
  </si>
  <si>
    <t>Реставрация памятника архитектуры Дома Бутовича</t>
  </si>
  <si>
    <t>49 мест</t>
  </si>
  <si>
    <t>ООО "Элитфорест"</t>
  </si>
  <si>
    <t>ООО "Теплосервис"</t>
  </si>
  <si>
    <t>ООО "Зима Строй"</t>
  </si>
  <si>
    <t>ООО "ТД "Окинский"</t>
  </si>
  <si>
    <t>ООО "Успех"</t>
  </si>
  <si>
    <t>Начальник управления экономической и инвестиционной политики                                                                           Л.В. Степанова</t>
  </si>
  <si>
    <t>ООО "Континент-МТ"</t>
  </si>
  <si>
    <t>Жупанова Оксана Олеговна</t>
  </si>
  <si>
    <t>Приобретено помещение под размещение Дома детского творчества.</t>
  </si>
  <si>
    <t>Реконстукция системы теплоснабжения западной части города</t>
  </si>
  <si>
    <t>1 этап - 4400 м.</t>
  </si>
  <si>
    <t>ООО "Леан"</t>
  </si>
  <si>
    <t>Сельское, лесное хозяйство, охота, рыбаловство и рыбоводство, в том числе:</t>
  </si>
  <si>
    <t>Уровень регистрируемой безработицы (к трудоспособному населению)</t>
  </si>
  <si>
    <t>Значение показателя за отчетный период (2023 г)</t>
  </si>
  <si>
    <t>Значение показателя за соответствующий период прошлого года (2022 г)</t>
  </si>
  <si>
    <t>За отчетный период (2023 г.)</t>
  </si>
  <si>
    <t>За соответствующий период  прошлого года (2022 г.)</t>
  </si>
  <si>
    <t>Инициатор проекта, контакты  (ФИО., занимаемая должность, тел.,       e-mail)</t>
  </si>
  <si>
    <t>Реконструкция системы теплоснабжения реализуется. Прокладка трубопровода продолжается.</t>
  </si>
  <si>
    <t>Строительство физкультурно-оздоровительного комплекса и плавательным бассейном</t>
  </si>
  <si>
    <t>Разработана  ПСД.</t>
  </si>
  <si>
    <t>Капитальный ремонт объекта "Берегоукрепление водозаборного узла на острове Черемуховый куст"</t>
  </si>
  <si>
    <t>Строительство многоквартирных жилых домов, г. Зима, ул. Ярославского, 1</t>
  </si>
  <si>
    <t>4339 кв. м</t>
  </si>
  <si>
    <t>Строительство многоквартирного жилого дома, г. Зима, ул. Клименко, 57А</t>
  </si>
  <si>
    <t>3075 кв.м</t>
  </si>
  <si>
    <t>Строительство многоквартирного жилого дома, г. Зима, ул. Красноярская, 2</t>
  </si>
  <si>
    <t>3080,8 кв. м</t>
  </si>
  <si>
    <t>Центральный кольцевой бульвар "Теплая Зима"        (пер. Коммунальный, ул. М. Горького, ул. Тургенева,       ул. Клименко)</t>
  </si>
  <si>
    <t xml:space="preserve">Выполняются работы по монтажу металлоконструкции здания, металлоконструкции чаши бассейна. Начат монтаж кровли. Выполнены в полном объеме работы подвального помещения, фундаментирование стен тех. подполья, перекрытие этажей.    </t>
  </si>
  <si>
    <t xml:space="preserve">Выполнена забивка свай,  залит железобетонный плитно-ростверковый фундамент, армирование и устройство опалубки тех. стен подполья.  </t>
  </si>
  <si>
    <t xml:space="preserve">Выполнена забивка свай. Заливка заливка плитно-ростверкого фундамента, армирование и устройство опалубки тех. стен подполья.   </t>
  </si>
  <si>
    <t>ООО "Водоотведение"</t>
  </si>
  <si>
    <t>Производство готовых металических изделий</t>
  </si>
  <si>
    <t>Транспортировка и хранение (H)- всего</t>
  </si>
  <si>
    <t>0,97 км.</t>
  </si>
  <si>
    <t xml:space="preserve">Капитальный ремонт участка автодороги по                      ул. Подаюрова (от ул. Бограда до ул. Клименко) </t>
  </si>
  <si>
    <t>ПСД проходит государственную экспертизу.</t>
  </si>
  <si>
    <t>Дорожное полотно полностью готово и сдано в эксплуатацию.</t>
  </si>
  <si>
    <t>срок подготовки баланса трудовых ресурсов 1 октября 2024 года</t>
  </si>
  <si>
    <t xml:space="preserve"> ПСД готова, идет государственная экспертиза ПСД.</t>
  </si>
  <si>
    <t xml:space="preserve">Работы по благоустройству кольцевого бульвара завершены, объект сдан в эксплуатацию.  </t>
  </si>
  <si>
    <t>Аналитический отчет о социально-экономической ситуации в Зиминском городском муниципальном образовании за 2023 год (уточненные данные)</t>
  </si>
  <si>
    <t xml:space="preserve">  за 2023 год (уточненные данные)</t>
  </si>
  <si>
    <t>статистические данные по половозрастной структуре населения за 2023 год отсутствуют</t>
  </si>
  <si>
    <t>Объект готовится к сдаче. Ввод в эксплуатацию в 2024 году.</t>
  </si>
  <si>
    <t>ООО "Сиблес"</t>
  </si>
  <si>
    <t>ООО "Куйтун-Лесснаб"</t>
  </si>
  <si>
    <t>ООО "Меркурий"</t>
  </si>
  <si>
    <t>ООО "МБА"</t>
  </si>
  <si>
    <t>ООО "Комфорт-Сити"</t>
  </si>
  <si>
    <t>ООО "Проссвет"</t>
  </si>
  <si>
    <t>ООО "Высота"</t>
  </si>
  <si>
    <t>ООО "Империя"</t>
  </si>
  <si>
    <t>ООО "Автоспецстрой"</t>
  </si>
  <si>
    <t>ООО "Вик-Зима"</t>
  </si>
  <si>
    <t>Деятельность в области информации и связи (J)- всего</t>
  </si>
  <si>
    <t>ООО "ЕРКЦ"</t>
  </si>
  <si>
    <t>ООО "Контакт-плюс"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</si>
</sst>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37"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Arial Cyr"/>
      <family val="2"/>
      <charset val="204"/>
    </font>
    <font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  <charset val="204"/>
    </font>
    <font>
      <b/>
      <u/>
      <sz val="14"/>
      <name val="Times New Roman"/>
      <family val="1"/>
    </font>
    <font>
      <u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sz val="12"/>
      <name val="Arial Cyr"/>
      <charset val="204"/>
    </font>
    <font>
      <sz val="8"/>
      <name val="Arial Cyr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</font>
    <font>
      <b/>
      <sz val="16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Arial Cyr"/>
      <charset val="204"/>
    </font>
    <font>
      <b/>
      <sz val="20"/>
      <name val="Times New Roman"/>
      <family val="1"/>
    </font>
    <font>
      <sz val="14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6"/>
      <name val="Arial"/>
      <family val="2"/>
      <charset val="204"/>
    </font>
    <font>
      <sz val="11"/>
      <name val="Times New Roman"/>
      <family val="1"/>
      <charset val="204"/>
    </font>
    <font>
      <sz val="13"/>
      <name val="Times New Roman"/>
      <family val="1"/>
    </font>
    <font>
      <sz val="16"/>
      <name val="Times New Roman"/>
      <family val="1"/>
    </font>
    <font>
      <sz val="16"/>
      <name val="Arial Cyr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3" fillId="0" borderId="0"/>
  </cellStyleXfs>
  <cellXfs count="299">
    <xf numFmtId="0" fontId="0" fillId="0" borderId="0" xfId="0"/>
    <xf numFmtId="0" fontId="14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164" fontId="16" fillId="0" borderId="0" xfId="0" applyNumberFormat="1" applyFont="1" applyBorder="1" applyAlignment="1">
      <alignment horizontal="left" vertical="center" wrapText="1"/>
    </xf>
    <xf numFmtId="0" fontId="23" fillId="0" borderId="0" xfId="0" applyFont="1" applyFill="1" applyAlignment="1">
      <alignment horizontal="right" vertical="center" wrapText="1"/>
    </xf>
    <xf numFmtId="0" fontId="21" fillId="2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0" fontId="21" fillId="2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3" borderId="0" xfId="0" applyFont="1" applyFill="1"/>
    <xf numFmtId="0" fontId="21" fillId="0" borderId="0" xfId="0" applyFont="1" applyFill="1"/>
    <xf numFmtId="0" fontId="25" fillId="0" borderId="0" xfId="0" applyFont="1" applyFill="1"/>
    <xf numFmtId="49" fontId="21" fillId="0" borderId="0" xfId="0" applyNumberFormat="1" applyFont="1"/>
    <xf numFmtId="0" fontId="21" fillId="0" borderId="0" xfId="0" applyFont="1" applyBorder="1"/>
    <xf numFmtId="0" fontId="21" fillId="0" borderId="0" xfId="0" applyFont="1" applyAlignment="1">
      <alignment wrapText="1"/>
    </xf>
    <xf numFmtId="0" fontId="12" fillId="0" borderId="11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12" fillId="0" borderId="1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2" fontId="21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2" fontId="12" fillId="0" borderId="13" xfId="0" applyNumberFormat="1" applyFont="1" applyFill="1" applyBorder="1" applyAlignment="1">
      <alignment horizontal="center"/>
    </xf>
    <xf numFmtId="2" fontId="12" fillId="0" borderId="13" xfId="0" applyNumberFormat="1" applyFont="1" applyFill="1" applyBorder="1" applyAlignment="1">
      <alignment horizontal="center" vertical="center" wrapText="1"/>
    </xf>
    <xf numFmtId="4" fontId="12" fillId="0" borderId="11" xfId="0" applyNumberFormat="1" applyFont="1" applyFill="1" applyBorder="1" applyAlignment="1">
      <alignment horizontal="center" vertical="center" wrapText="1"/>
    </xf>
    <xf numFmtId="4" fontId="12" fillId="0" borderId="11" xfId="0" applyNumberFormat="1" applyFont="1" applyFill="1" applyBorder="1" applyAlignment="1">
      <alignment horizontal="center" wrapText="1"/>
    </xf>
    <xf numFmtId="4" fontId="12" fillId="0" borderId="11" xfId="0" applyNumberFormat="1" applyFont="1" applyFill="1" applyBorder="1"/>
    <xf numFmtId="4" fontId="12" fillId="0" borderId="37" xfId="0" applyNumberFormat="1" applyFont="1" applyFill="1" applyBorder="1" applyAlignment="1"/>
    <xf numFmtId="4" fontId="3" fillId="0" borderId="13" xfId="0" applyNumberFormat="1" applyFont="1" applyFill="1" applyBorder="1"/>
    <xf numFmtId="4" fontId="12" fillId="0" borderId="37" xfId="0" applyNumberFormat="1" applyFont="1" applyFill="1" applyBorder="1" applyAlignment="1">
      <alignment horizontal="center" vertical="center" wrapText="1"/>
    </xf>
    <xf numFmtId="4" fontId="12" fillId="0" borderId="13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12" fillId="0" borderId="41" xfId="0" applyFont="1" applyFill="1" applyBorder="1" applyAlignment="1">
      <alignment horizontal="center" vertical="center" wrapText="1"/>
    </xf>
    <xf numFmtId="4" fontId="12" fillId="0" borderId="42" xfId="0" applyNumberFormat="1" applyFont="1" applyFill="1" applyBorder="1" applyAlignment="1">
      <alignment horizontal="center"/>
    </xf>
    <xf numFmtId="0" fontId="12" fillId="0" borderId="41" xfId="0" applyFont="1" applyFill="1" applyBorder="1" applyAlignment="1">
      <alignment horizontal="center" vertical="center"/>
    </xf>
    <xf numFmtId="0" fontId="12" fillId="0" borderId="43" xfId="0" applyFont="1" applyFill="1" applyBorder="1"/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vertical="top" wrapText="1"/>
    </xf>
    <xf numFmtId="0" fontId="12" fillId="0" borderId="14" xfId="0" applyFont="1" applyFill="1" applyBorder="1"/>
    <xf numFmtId="0" fontId="12" fillId="0" borderId="13" xfId="0" applyFont="1" applyFill="1" applyBorder="1" applyAlignment="1">
      <alignment horizontal="center"/>
    </xf>
    <xf numFmtId="0" fontId="12" fillId="0" borderId="13" xfId="0" applyFont="1" applyFill="1" applyBorder="1"/>
    <xf numFmtId="4" fontId="12" fillId="0" borderId="10" xfId="0" applyNumberFormat="1" applyFont="1" applyFill="1" applyBorder="1"/>
    <xf numFmtId="4" fontId="12" fillId="0" borderId="13" xfId="0" applyNumberFormat="1" applyFont="1" applyFill="1" applyBorder="1"/>
    <xf numFmtId="0" fontId="12" fillId="0" borderId="14" xfId="0" applyFont="1" applyFill="1" applyBorder="1" applyAlignment="1">
      <alignment horizontal="center"/>
    </xf>
    <xf numFmtId="0" fontId="0" fillId="0" borderId="0" xfId="0" applyFill="1"/>
    <xf numFmtId="0" fontId="22" fillId="0" borderId="0" xfId="0" applyFont="1" applyFill="1" applyAlignment="1">
      <alignment horizontal="right" vertical="center"/>
    </xf>
    <xf numFmtId="0" fontId="24" fillId="0" borderId="0" xfId="0" applyFont="1" applyFill="1" applyBorder="1" applyAlignment="1">
      <alignment horizontal="right" vertical="center" wrapText="1"/>
    </xf>
    <xf numFmtId="0" fontId="21" fillId="0" borderId="14" xfId="0" applyFont="1" applyFill="1" applyBorder="1" applyAlignment="1">
      <alignment horizontal="center" vertical="center" wrapText="1"/>
    </xf>
    <xf numFmtId="164" fontId="25" fillId="0" borderId="14" xfId="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/>
    </xf>
    <xf numFmtId="0" fontId="21" fillId="0" borderId="8" xfId="0" applyFont="1" applyFill="1" applyBorder="1" applyAlignment="1">
      <alignment vertical="center" wrapText="1"/>
    </xf>
    <xf numFmtId="0" fontId="26" fillId="0" borderId="40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49" fontId="12" fillId="0" borderId="0" xfId="0" applyNumberFormat="1" applyFont="1"/>
    <xf numFmtId="0" fontId="12" fillId="0" borderId="0" xfId="0" applyFont="1"/>
    <xf numFmtId="2" fontId="12" fillId="0" borderId="14" xfId="0" applyNumberFormat="1" applyFont="1" applyFill="1" applyBorder="1" applyAlignment="1">
      <alignment horizontal="center"/>
    </xf>
    <xf numFmtId="0" fontId="3" fillId="0" borderId="37" xfId="0" applyFont="1" applyFill="1" applyBorder="1" applyAlignment="1">
      <alignment wrapText="1"/>
    </xf>
    <xf numFmtId="0" fontId="12" fillId="0" borderId="37" xfId="0" applyFont="1" applyFill="1" applyBorder="1" applyAlignment="1">
      <alignment horizontal="center" vertical="center"/>
    </xf>
    <xf numFmtId="4" fontId="12" fillId="0" borderId="37" xfId="0" applyNumberFormat="1" applyFont="1" applyFill="1" applyBorder="1" applyAlignment="1">
      <alignment horizontal="center"/>
    </xf>
    <xf numFmtId="4" fontId="3" fillId="0" borderId="37" xfId="0" applyNumberFormat="1" applyFont="1" applyFill="1" applyBorder="1"/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justify" vertical="center" wrapText="1"/>
    </xf>
    <xf numFmtId="0" fontId="21" fillId="0" borderId="22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1" fontId="21" fillId="0" borderId="1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vertical="center"/>
    </xf>
    <xf numFmtId="0" fontId="21" fillId="0" borderId="9" xfId="0" applyFont="1" applyFill="1" applyBorder="1" applyAlignment="1">
      <alignment vertical="center"/>
    </xf>
    <xf numFmtId="0" fontId="25" fillId="0" borderId="2" xfId="0" applyFont="1" applyFill="1" applyBorder="1" applyAlignment="1">
      <alignment vertical="center"/>
    </xf>
    <xf numFmtId="1" fontId="25" fillId="0" borderId="2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0" fontId="21" fillId="0" borderId="7" xfId="0" applyFont="1" applyFill="1" applyBorder="1" applyAlignment="1">
      <alignment vertical="center"/>
    </xf>
    <xf numFmtId="1" fontId="25" fillId="0" borderId="6" xfId="0" applyNumberFormat="1" applyFont="1" applyFill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vertical="center"/>
    </xf>
    <xf numFmtId="1" fontId="25" fillId="0" borderId="14" xfId="0" applyNumberFormat="1" applyFont="1" applyFill="1" applyBorder="1" applyAlignment="1">
      <alignment horizontal="center" vertical="center"/>
    </xf>
    <xf numFmtId="164" fontId="25" fillId="0" borderId="6" xfId="0" applyNumberFormat="1" applyFont="1" applyFill="1" applyBorder="1" applyAlignment="1">
      <alignment horizontal="center" vertical="center"/>
    </xf>
    <xf numFmtId="164" fontId="21" fillId="0" borderId="6" xfId="0" applyNumberFormat="1" applyFont="1" applyFill="1" applyBorder="1" applyAlignment="1">
      <alignment horizontal="center" vertical="center"/>
    </xf>
    <xf numFmtId="164" fontId="25" fillId="0" borderId="2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4" fontId="12" fillId="0" borderId="39" xfId="0" applyNumberFormat="1" applyFont="1" applyFill="1" applyBorder="1"/>
    <xf numFmtId="0" fontId="0" fillId="2" borderId="0" xfId="0" applyFill="1"/>
    <xf numFmtId="0" fontId="0" fillId="2" borderId="0" xfId="0" applyFill="1" applyAlignment="1">
      <alignment vertical="center"/>
    </xf>
    <xf numFmtId="0" fontId="31" fillId="2" borderId="0" xfId="0" applyFont="1" applyFill="1"/>
    <xf numFmtId="4" fontId="12" fillId="0" borderId="42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/>
    <xf numFmtId="0" fontId="0" fillId="4" borderId="0" xfId="0" applyFill="1"/>
    <xf numFmtId="0" fontId="12" fillId="0" borderId="41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164" fontId="12" fillId="0" borderId="14" xfId="0" applyNumberFormat="1" applyFont="1" applyFill="1" applyBorder="1" applyAlignment="1">
      <alignment horizontal="center" vertical="center"/>
    </xf>
    <xf numFmtId="165" fontId="12" fillId="0" borderId="14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164" fontId="12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165" fontId="12" fillId="0" borderId="14" xfId="0" applyNumberFormat="1" applyFont="1" applyFill="1" applyBorder="1" applyAlignment="1">
      <alignment vertical="center" wrapText="1"/>
    </xf>
    <xf numFmtId="49" fontId="11" fillId="0" borderId="14" xfId="0" applyNumberFormat="1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1" fontId="12" fillId="0" borderId="14" xfId="0" applyNumberFormat="1" applyFont="1" applyFill="1" applyBorder="1" applyAlignment="1">
      <alignment horizontal="center" vertical="center"/>
    </xf>
    <xf numFmtId="2" fontId="12" fillId="0" borderId="14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 wrapText="1"/>
    </xf>
    <xf numFmtId="0" fontId="0" fillId="0" borderId="14" xfId="0" applyFill="1" applyBorder="1"/>
    <xf numFmtId="0" fontId="7" fillId="0" borderId="14" xfId="0" applyFont="1" applyFill="1" applyBorder="1" applyAlignment="1">
      <alignment vertical="center"/>
    </xf>
    <xf numFmtId="2" fontId="12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 wrapText="1"/>
    </xf>
    <xf numFmtId="0" fontId="8" fillId="0" borderId="14" xfId="0" applyFont="1" applyFill="1" applyBorder="1" applyAlignment="1">
      <alignment horizontal="right" wrapText="1"/>
    </xf>
    <xf numFmtId="164" fontId="0" fillId="0" borderId="0" xfId="0" applyNumberFormat="1" applyFill="1"/>
    <xf numFmtId="0" fontId="7" fillId="0" borderId="14" xfId="0" applyFont="1" applyFill="1" applyBorder="1"/>
    <xf numFmtId="0" fontId="6" fillId="0" borderId="14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/>
    </xf>
    <xf numFmtId="164" fontId="21" fillId="0" borderId="6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/>
    </xf>
    <xf numFmtId="0" fontId="21" fillId="2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4" xfId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164" fontId="12" fillId="2" borderId="14" xfId="0" applyNumberFormat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/>
    </xf>
    <xf numFmtId="0" fontId="21" fillId="0" borderId="31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21" fillId="0" borderId="27" xfId="0" applyFont="1" applyFill="1" applyBorder="1" applyAlignment="1"/>
    <xf numFmtId="0" fontId="26" fillId="0" borderId="6" xfId="0" applyFont="1" applyFill="1" applyBorder="1" applyAlignment="1">
      <alignment vertical="center"/>
    </xf>
    <xf numFmtId="164" fontId="21" fillId="0" borderId="14" xfId="0" applyNumberFormat="1" applyFont="1" applyFill="1" applyBorder="1" applyAlignment="1">
      <alignment horizontal="center" vertical="center"/>
    </xf>
    <xf numFmtId="1" fontId="21" fillId="0" borderId="14" xfId="0" applyNumberFormat="1" applyFont="1" applyFill="1" applyBorder="1" applyAlignment="1">
      <alignment horizontal="center" vertical="center"/>
    </xf>
    <xf numFmtId="164" fontId="25" fillId="0" borderId="3" xfId="0" applyNumberFormat="1" applyFont="1" applyFill="1" applyBorder="1" applyAlignment="1">
      <alignment horizontal="center" vertical="center"/>
    </xf>
    <xf numFmtId="0" fontId="21" fillId="0" borderId="46" xfId="0" applyFont="1" applyFill="1" applyBorder="1" applyAlignment="1">
      <alignment vertical="center"/>
    </xf>
    <xf numFmtId="164" fontId="21" fillId="0" borderId="7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/>
    </xf>
    <xf numFmtId="0" fontId="21" fillId="0" borderId="5" xfId="0" applyFont="1" applyFill="1" applyBorder="1" applyAlignment="1">
      <alignment vertical="center"/>
    </xf>
    <xf numFmtId="1" fontId="21" fillId="0" borderId="7" xfId="0" applyNumberFormat="1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vertical="center"/>
    </xf>
    <xf numFmtId="164" fontId="25" fillId="0" borderId="50" xfId="0" applyNumberFormat="1" applyFont="1" applyFill="1" applyBorder="1" applyAlignment="1">
      <alignment horizontal="center" vertical="center"/>
    </xf>
    <xf numFmtId="1" fontId="25" fillId="2" borderId="14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" fontId="12" fillId="0" borderId="14" xfId="0" applyNumberFormat="1" applyFont="1" applyFill="1" applyBorder="1" applyAlignment="1">
      <alignment horizontal="center" vertical="center" wrapText="1"/>
    </xf>
    <xf numFmtId="164" fontId="25" fillId="2" borderId="14" xfId="0" applyNumberFormat="1" applyFont="1" applyFill="1" applyBorder="1" applyAlignment="1">
      <alignment horizontal="center" vertical="center"/>
    </xf>
    <xf numFmtId="164" fontId="25" fillId="2" borderId="1" xfId="0" applyNumberFormat="1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2" fontId="12" fillId="2" borderId="14" xfId="0" applyNumberFormat="1" applyFont="1" applyFill="1" applyBorder="1" applyAlignment="1">
      <alignment horizontal="center" vertical="center"/>
    </xf>
    <xf numFmtId="165" fontId="12" fillId="2" borderId="14" xfId="0" applyNumberFormat="1" applyFont="1" applyFill="1" applyBorder="1" applyAlignment="1">
      <alignment horizontal="center" vertical="center" wrapText="1"/>
    </xf>
    <xf numFmtId="2" fontId="21" fillId="0" borderId="1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 vertical="center" wrapText="1"/>
    </xf>
    <xf numFmtId="0" fontId="25" fillId="0" borderId="0" xfId="0" applyFont="1" applyFill="1" applyAlignment="1">
      <alignment horizontal="center" vertical="center"/>
    </xf>
    <xf numFmtId="0" fontId="25" fillId="0" borderId="16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21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49" fontId="21" fillId="0" borderId="17" xfId="0" applyNumberFormat="1" applyFont="1" applyFill="1" applyBorder="1" applyAlignment="1">
      <alignment vertical="center" wrapText="1"/>
    </xf>
    <xf numFmtId="49" fontId="0" fillId="0" borderId="17" xfId="0" applyNumberFormat="1" applyFill="1" applyBorder="1" applyAlignment="1">
      <alignment vertical="center" wrapText="1"/>
    </xf>
    <xf numFmtId="49" fontId="0" fillId="0" borderId="18" xfId="0" applyNumberForma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21" fillId="0" borderId="27" xfId="0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vertical="center"/>
    </xf>
    <xf numFmtId="0" fontId="21" fillId="0" borderId="31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25" fillId="0" borderId="28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5" fillId="0" borderId="29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21" xfId="0" applyFont="1" applyFill="1" applyBorder="1" applyAlignment="1">
      <alignment vertical="center" wrapText="1"/>
    </xf>
    <xf numFmtId="0" fontId="21" fillId="0" borderId="27" xfId="0" applyFont="1" applyFill="1" applyBorder="1" applyAlignment="1"/>
    <xf numFmtId="0" fontId="0" fillId="0" borderId="30" xfId="0" applyFill="1" applyBorder="1" applyAlignment="1"/>
    <xf numFmtId="0" fontId="21" fillId="0" borderId="22" xfId="0" applyFont="1" applyFill="1" applyBorder="1" applyAlignment="1">
      <alignment horizontal="left" vertical="center" wrapText="1"/>
    </xf>
    <xf numFmtId="0" fontId="0" fillId="0" borderId="45" xfId="0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justify" vertical="center" wrapText="1"/>
    </xf>
    <xf numFmtId="0" fontId="21" fillId="0" borderId="34" xfId="0" applyFont="1" applyFill="1" applyBorder="1" applyAlignment="1">
      <alignment horizontal="left" vertical="center" wrapText="1"/>
    </xf>
    <xf numFmtId="0" fontId="21" fillId="0" borderId="35" xfId="0" applyFont="1" applyFill="1" applyBorder="1" applyAlignment="1">
      <alignment horizontal="left" vertical="center" wrapText="1"/>
    </xf>
    <xf numFmtId="0" fontId="25" fillId="0" borderId="47" xfId="0" applyFont="1" applyFill="1" applyBorder="1" applyAlignment="1">
      <alignment vertical="center" wrapText="1"/>
    </xf>
    <xf numFmtId="0" fontId="25" fillId="0" borderId="48" xfId="0" applyFont="1" applyFill="1" applyBorder="1" applyAlignment="1">
      <alignment vertical="center" wrapText="1"/>
    </xf>
    <xf numFmtId="0" fontId="25" fillId="0" borderId="49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21" fillId="0" borderId="0" xfId="0" applyFont="1" applyFill="1" applyBorder="1"/>
    <xf numFmtId="0" fontId="12" fillId="0" borderId="0" xfId="0" applyFont="1" applyBorder="1" applyAlignment="1">
      <alignment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3" fillId="0" borderId="44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justify" wrapText="1"/>
    </xf>
    <xf numFmtId="0" fontId="3" fillId="0" borderId="12" xfId="0" applyFont="1" applyFill="1" applyBorder="1" applyAlignment="1">
      <alignment horizontal="center" vertical="justify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 vertical="center"/>
    </xf>
    <xf numFmtId="0" fontId="25" fillId="0" borderId="29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7" xfId="0" applyNumberFormat="1" applyFont="1" applyFill="1" applyBorder="1" applyAlignment="1">
      <alignment horizontal="left" vertical="center" wrapText="1"/>
    </xf>
    <xf numFmtId="49" fontId="21" fillId="0" borderId="18" xfId="0" applyNumberFormat="1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/>
    </xf>
    <xf numFmtId="1" fontId="25" fillId="0" borderId="1" xfId="0" applyNumberFormat="1" applyFont="1" applyFill="1" applyBorder="1" applyAlignment="1">
      <alignment horizontal="center" vertical="center"/>
    </xf>
    <xf numFmtId="164" fontId="25" fillId="0" borderId="51" xfId="0" applyNumberFormat="1" applyFont="1" applyFill="1" applyBorder="1" applyAlignment="1">
      <alignment horizontal="center" vertical="center"/>
    </xf>
    <xf numFmtId="1" fontId="25" fillId="0" borderId="51" xfId="0" applyNumberFormat="1" applyFont="1" applyFill="1" applyBorder="1" applyAlignment="1">
      <alignment horizontal="center" vertical="center"/>
    </xf>
    <xf numFmtId="164" fontId="35" fillId="0" borderId="14" xfId="0" applyNumberFormat="1" applyFont="1" applyFill="1" applyBorder="1" applyAlignment="1">
      <alignment horizontal="center" vertical="center"/>
    </xf>
    <xf numFmtId="1" fontId="35" fillId="0" borderId="6" xfId="0" applyNumberFormat="1" applyFont="1" applyFill="1" applyBorder="1" applyAlignment="1">
      <alignment horizontal="center" vertical="center"/>
    </xf>
    <xf numFmtId="164" fontId="35" fillId="0" borderId="6" xfId="0" applyNumberFormat="1" applyFont="1" applyFill="1" applyBorder="1" applyAlignment="1">
      <alignment horizontal="center" vertical="center"/>
    </xf>
    <xf numFmtId="0" fontId="35" fillId="0" borderId="28" xfId="0" applyFont="1" applyFill="1" applyBorder="1" applyAlignment="1">
      <alignment vertical="center" wrapText="1"/>
    </xf>
    <xf numFmtId="0" fontId="35" fillId="0" borderId="12" xfId="0" applyFont="1" applyFill="1" applyBorder="1" applyAlignment="1">
      <alignment vertical="center" wrapText="1"/>
    </xf>
    <xf numFmtId="0" fontId="35" fillId="0" borderId="29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/>
    </xf>
    <xf numFmtId="1" fontId="35" fillId="0" borderId="14" xfId="0" applyNumberFormat="1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vertical="center" wrapText="1"/>
    </xf>
    <xf numFmtId="0" fontId="35" fillId="0" borderId="27" xfId="0" applyFont="1" applyFill="1" applyBorder="1" applyAlignment="1">
      <alignment vertical="center" wrapText="1"/>
    </xf>
    <xf numFmtId="0" fontId="35" fillId="0" borderId="30" xfId="0" applyFont="1" applyFill="1" applyBorder="1" applyAlignment="1">
      <alignment vertical="center" wrapText="1"/>
    </xf>
    <xf numFmtId="0" fontId="35" fillId="0" borderId="3" xfId="0" applyFont="1" applyFill="1" applyBorder="1" applyAlignment="1">
      <alignment vertical="center"/>
    </xf>
    <xf numFmtId="2" fontId="21" fillId="0" borderId="6" xfId="0" applyNumberFormat="1" applyFont="1" applyFill="1" applyBorder="1" applyAlignment="1">
      <alignment horizontal="center" vertical="center"/>
    </xf>
    <xf numFmtId="0" fontId="21" fillId="0" borderId="31" xfId="0" applyFont="1" applyFill="1" applyBorder="1" applyAlignment="1"/>
    <xf numFmtId="0" fontId="21" fillId="0" borderId="15" xfId="0" applyFont="1" applyFill="1" applyBorder="1" applyAlignment="1"/>
    <xf numFmtId="0" fontId="35" fillId="0" borderId="14" xfId="0" applyFont="1" applyFill="1" applyBorder="1" applyAlignment="1">
      <alignment vertical="center" wrapText="1"/>
    </xf>
    <xf numFmtId="0" fontId="36" fillId="0" borderId="14" xfId="0" applyFont="1" applyFill="1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CCFFCC"/>
      <color rgb="FF99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2"/>
  <sheetViews>
    <sheetView view="pageBreakPreview" zoomScale="80" zoomScaleNormal="100" zoomScaleSheetLayoutView="80" workbookViewId="0">
      <selection activeCell="C103" sqref="C103"/>
    </sheetView>
  </sheetViews>
  <sheetFormatPr defaultRowHeight="13.2"/>
  <cols>
    <col min="1" max="1" width="81.88671875" customWidth="1"/>
    <col min="2" max="2" width="13.6640625" customWidth="1"/>
    <col min="3" max="3" width="21.44140625" customWidth="1"/>
    <col min="4" max="4" width="22.44140625" customWidth="1"/>
    <col min="5" max="5" width="14.6640625" customWidth="1"/>
  </cols>
  <sheetData>
    <row r="1" spans="1:5" s="98" customFormat="1" ht="95.25" customHeight="1">
      <c r="A1" s="106"/>
      <c r="B1" s="107"/>
      <c r="C1" s="106"/>
      <c r="D1" s="194" t="s">
        <v>1</v>
      </c>
      <c r="E1" s="194"/>
    </row>
    <row r="2" spans="1:5" s="99" customFormat="1" ht="44.25" customHeight="1">
      <c r="A2" s="195" t="s">
        <v>241</v>
      </c>
      <c r="B2" s="195"/>
      <c r="C2" s="195"/>
      <c r="D2" s="195"/>
      <c r="E2" s="195"/>
    </row>
    <row r="3" spans="1:5" s="98" customFormat="1" ht="17.399999999999999">
      <c r="A3" s="196"/>
      <c r="B3" s="196"/>
      <c r="C3" s="196"/>
      <c r="D3" s="196"/>
      <c r="E3" s="196"/>
    </row>
    <row r="4" spans="1:5" s="98" customFormat="1" ht="95.25" customHeight="1">
      <c r="A4" s="108" t="s">
        <v>2</v>
      </c>
      <c r="B4" s="109" t="s">
        <v>3</v>
      </c>
      <c r="C4" s="110" t="s">
        <v>212</v>
      </c>
      <c r="D4" s="111" t="s">
        <v>213</v>
      </c>
      <c r="E4" s="110" t="s">
        <v>4</v>
      </c>
    </row>
    <row r="5" spans="1:5" s="98" customFormat="1" ht="17.399999999999999">
      <c r="A5" s="198" t="s">
        <v>5</v>
      </c>
      <c r="B5" s="199"/>
      <c r="C5" s="199"/>
      <c r="D5" s="199"/>
      <c r="E5" s="200"/>
    </row>
    <row r="6" spans="1:5" s="98" customFormat="1" ht="36">
      <c r="A6" s="112" t="s">
        <v>175</v>
      </c>
      <c r="B6" s="109" t="s">
        <v>6</v>
      </c>
      <c r="C6" s="113">
        <v>2929.8</v>
      </c>
      <c r="D6" s="163">
        <v>2901.6</v>
      </c>
      <c r="E6" s="114">
        <f>C6/D6</f>
        <v>1.0097187758478081</v>
      </c>
    </row>
    <row r="7" spans="1:5" s="98" customFormat="1" ht="18">
      <c r="A7" s="115" t="s">
        <v>7</v>
      </c>
      <c r="B7" s="109"/>
      <c r="C7" s="113"/>
      <c r="D7" s="113"/>
      <c r="E7" s="114"/>
    </row>
    <row r="8" spans="1:5" s="98" customFormat="1" ht="41.25" customHeight="1">
      <c r="A8" s="116" t="s">
        <v>121</v>
      </c>
      <c r="B8" s="109" t="s">
        <v>6</v>
      </c>
      <c r="C8" s="113">
        <v>176.5</v>
      </c>
      <c r="D8" s="113">
        <v>140.80000000000001</v>
      </c>
      <c r="E8" s="114">
        <f t="shared" ref="E8:E28" si="0">C8/D8</f>
        <v>1.2535511363636362</v>
      </c>
    </row>
    <row r="9" spans="1:5" s="98" customFormat="1" ht="42.75" customHeight="1">
      <c r="A9" s="116" t="s">
        <v>140</v>
      </c>
      <c r="B9" s="109" t="s">
        <v>6</v>
      </c>
      <c r="C9" s="113"/>
      <c r="D9" s="113"/>
      <c r="E9" s="114"/>
    </row>
    <row r="10" spans="1:5" s="98" customFormat="1" ht="20.25" customHeight="1">
      <c r="A10" s="116" t="s">
        <v>122</v>
      </c>
      <c r="B10" s="109" t="s">
        <v>6</v>
      </c>
      <c r="C10" s="113">
        <v>176.5</v>
      </c>
      <c r="D10" s="113">
        <v>140.80000000000001</v>
      </c>
      <c r="E10" s="114">
        <f t="shared" si="0"/>
        <v>1.2535511363636362</v>
      </c>
    </row>
    <row r="11" spans="1:5" s="98" customFormat="1" ht="18">
      <c r="A11" s="116" t="s">
        <v>123</v>
      </c>
      <c r="B11" s="109" t="s">
        <v>6</v>
      </c>
      <c r="C11" s="113"/>
      <c r="D11" s="113"/>
      <c r="E11" s="114"/>
    </row>
    <row r="12" spans="1:5" s="98" customFormat="1" ht="18">
      <c r="A12" s="117" t="s">
        <v>85</v>
      </c>
      <c r="B12" s="109" t="s">
        <v>6</v>
      </c>
      <c r="C12" s="113"/>
      <c r="D12" s="113"/>
      <c r="E12" s="114"/>
    </row>
    <row r="13" spans="1:5" s="98" customFormat="1" ht="18">
      <c r="A13" s="117" t="s">
        <v>86</v>
      </c>
      <c r="B13" s="109" t="s">
        <v>6</v>
      </c>
      <c r="C13" s="113">
        <v>470.2</v>
      </c>
      <c r="D13" s="113">
        <v>508.5</v>
      </c>
      <c r="E13" s="114">
        <f t="shared" si="0"/>
        <v>0.92468043264503441</v>
      </c>
    </row>
    <row r="14" spans="1:5" s="98" customFormat="1" ht="37.5" customHeight="1">
      <c r="A14" s="116" t="s">
        <v>124</v>
      </c>
      <c r="B14" s="109" t="s">
        <v>6</v>
      </c>
      <c r="C14" s="113">
        <v>358.3</v>
      </c>
      <c r="D14" s="113">
        <v>336.5</v>
      </c>
      <c r="E14" s="114">
        <f t="shared" si="0"/>
        <v>1.0647845468053492</v>
      </c>
    </row>
    <row r="15" spans="1:5" s="98" customFormat="1" ht="41.25" customHeight="1">
      <c r="A15" s="116" t="s">
        <v>125</v>
      </c>
      <c r="B15" s="109" t="s">
        <v>6</v>
      </c>
      <c r="C15" s="113">
        <v>132.80000000000001</v>
      </c>
      <c r="D15" s="113">
        <v>109</v>
      </c>
      <c r="E15" s="114">
        <f t="shared" si="0"/>
        <v>1.2183486238532111</v>
      </c>
    </row>
    <row r="16" spans="1:5" s="98" customFormat="1" ht="18">
      <c r="A16" s="117" t="s">
        <v>152</v>
      </c>
      <c r="B16" s="109" t="s">
        <v>6</v>
      </c>
      <c r="C16" s="113">
        <v>146.1</v>
      </c>
      <c r="D16" s="113">
        <v>95.2</v>
      </c>
      <c r="E16" s="114">
        <f t="shared" si="0"/>
        <v>1.5346638655462184</v>
      </c>
    </row>
    <row r="17" spans="1:5" s="98" customFormat="1" ht="36">
      <c r="A17" s="116" t="s">
        <v>141</v>
      </c>
      <c r="B17" s="109" t="s">
        <v>6</v>
      </c>
      <c r="C17" s="113">
        <v>1112.8</v>
      </c>
      <c r="D17" s="113">
        <v>1006.8</v>
      </c>
      <c r="E17" s="114">
        <f t="shared" si="0"/>
        <v>1.1052840683353198</v>
      </c>
    </row>
    <row r="18" spans="1:5" s="98" customFormat="1" ht="18">
      <c r="A18" s="116" t="s">
        <v>151</v>
      </c>
      <c r="B18" s="109" t="s">
        <v>6</v>
      </c>
      <c r="C18" s="113">
        <v>107</v>
      </c>
      <c r="D18" s="113">
        <v>79</v>
      </c>
      <c r="E18" s="114">
        <f t="shared" si="0"/>
        <v>1.3544303797468353</v>
      </c>
    </row>
    <row r="19" spans="1:5" s="98" customFormat="1" ht="18">
      <c r="A19" s="116" t="s">
        <v>153</v>
      </c>
      <c r="B19" s="109" t="s">
        <v>6</v>
      </c>
      <c r="C19" s="113">
        <v>46.3</v>
      </c>
      <c r="D19" s="113">
        <v>270.3</v>
      </c>
      <c r="E19" s="114">
        <f t="shared" si="0"/>
        <v>0.17129115797262298</v>
      </c>
    </row>
    <row r="20" spans="1:5" s="98" customFormat="1" ht="20.25" customHeight="1">
      <c r="A20" s="116" t="s">
        <v>90</v>
      </c>
      <c r="B20" s="109" t="s">
        <v>6</v>
      </c>
      <c r="C20" s="113">
        <v>379.8</v>
      </c>
      <c r="D20" s="163">
        <v>355.5</v>
      </c>
      <c r="E20" s="114">
        <f t="shared" si="0"/>
        <v>1.068354430379747</v>
      </c>
    </row>
    <row r="21" spans="1:5" s="98" customFormat="1" ht="18">
      <c r="A21" s="112" t="s">
        <v>8</v>
      </c>
      <c r="B21" s="109" t="s">
        <v>9</v>
      </c>
      <c r="C21" s="113">
        <v>98.1</v>
      </c>
      <c r="D21" s="163">
        <v>96.1</v>
      </c>
      <c r="E21" s="114">
        <f t="shared" si="0"/>
        <v>1.0208116545265349</v>
      </c>
    </row>
    <row r="22" spans="1:5" s="98" customFormat="1" ht="18">
      <c r="A22" s="112" t="s">
        <v>96</v>
      </c>
      <c r="B22" s="109" t="s">
        <v>6</v>
      </c>
      <c r="C22" s="113">
        <v>328.2</v>
      </c>
      <c r="D22" s="163">
        <v>250</v>
      </c>
      <c r="E22" s="114">
        <f t="shared" si="0"/>
        <v>1.3128</v>
      </c>
    </row>
    <row r="23" spans="1:5" s="98" customFormat="1" ht="18">
      <c r="A23" s="112" t="s">
        <v>10</v>
      </c>
      <c r="B23" s="109" t="s">
        <v>6</v>
      </c>
      <c r="C23" s="113">
        <v>35.700000000000003</v>
      </c>
      <c r="D23" s="163">
        <v>69</v>
      </c>
      <c r="E23" s="114">
        <f t="shared" si="0"/>
        <v>0.5173913043478261</v>
      </c>
    </row>
    <row r="24" spans="1:5" s="98" customFormat="1" ht="18">
      <c r="A24" s="112" t="s">
        <v>11</v>
      </c>
      <c r="B24" s="109" t="s">
        <v>12</v>
      </c>
      <c r="C24" s="113">
        <v>44.8</v>
      </c>
      <c r="D24" s="163">
        <v>39</v>
      </c>
      <c r="E24" s="114">
        <f t="shared" si="0"/>
        <v>1.1487179487179486</v>
      </c>
    </row>
    <row r="25" spans="1:5" s="98" customFormat="1" ht="18">
      <c r="A25" s="112" t="s">
        <v>13</v>
      </c>
      <c r="B25" s="109" t="s">
        <v>12</v>
      </c>
      <c r="C25" s="113">
        <v>7.8</v>
      </c>
      <c r="D25" s="163">
        <v>11.7</v>
      </c>
      <c r="E25" s="114">
        <f t="shared" si="0"/>
        <v>0.66666666666666674</v>
      </c>
    </row>
    <row r="26" spans="1:5" s="98" customFormat="1" ht="54">
      <c r="A26" s="112" t="s">
        <v>14</v>
      </c>
      <c r="B26" s="109" t="s">
        <v>6</v>
      </c>
      <c r="C26" s="118">
        <v>3187.2</v>
      </c>
      <c r="D26" s="118">
        <v>2743.5</v>
      </c>
      <c r="E26" s="114">
        <f t="shared" si="0"/>
        <v>1.1617277200656095</v>
      </c>
    </row>
    <row r="27" spans="1:5" s="98" customFormat="1" ht="54">
      <c r="A27" s="112" t="s">
        <v>15</v>
      </c>
      <c r="B27" s="109" t="s">
        <v>6</v>
      </c>
      <c r="C27" s="113">
        <v>2853</v>
      </c>
      <c r="D27" s="113">
        <v>2667.1</v>
      </c>
      <c r="E27" s="114">
        <f t="shared" si="0"/>
        <v>1.0697011735592967</v>
      </c>
    </row>
    <row r="28" spans="1:5" s="98" customFormat="1" ht="36">
      <c r="A28" s="112" t="s">
        <v>176</v>
      </c>
      <c r="B28" s="109" t="s">
        <v>9</v>
      </c>
      <c r="C28" s="113">
        <v>10.7</v>
      </c>
      <c r="D28" s="113">
        <v>8.9</v>
      </c>
      <c r="E28" s="114">
        <f t="shared" si="0"/>
        <v>1.2022471910112358</v>
      </c>
    </row>
    <row r="29" spans="1:5" s="98" customFormat="1" ht="17.399999999999999">
      <c r="A29" s="201" t="s">
        <v>17</v>
      </c>
      <c r="B29" s="202"/>
      <c r="C29" s="202"/>
      <c r="D29" s="202"/>
      <c r="E29" s="203"/>
    </row>
    <row r="30" spans="1:5" s="98" customFormat="1" ht="18">
      <c r="A30" s="119" t="s">
        <v>142</v>
      </c>
      <c r="B30" s="120"/>
      <c r="C30" s="121"/>
      <c r="D30" s="121"/>
      <c r="E30" s="122"/>
    </row>
    <row r="31" spans="1:5" s="98" customFormat="1" ht="36">
      <c r="A31" s="123" t="s">
        <v>147</v>
      </c>
      <c r="B31" s="109" t="s">
        <v>6</v>
      </c>
      <c r="C31" s="113">
        <v>961.3</v>
      </c>
      <c r="D31" s="113">
        <v>954</v>
      </c>
      <c r="E31" s="114">
        <f>C31/D31</f>
        <v>1.0076519916142557</v>
      </c>
    </row>
    <row r="32" spans="1:5" s="98" customFormat="1" ht="18">
      <c r="A32" s="123" t="s">
        <v>148</v>
      </c>
      <c r="B32" s="109" t="s">
        <v>12</v>
      </c>
      <c r="C32" s="121">
        <v>76.38</v>
      </c>
      <c r="D32" s="121">
        <v>124.54</v>
      </c>
      <c r="E32" s="114">
        <f>C32/D32</f>
        <v>0.6132969327123815</v>
      </c>
    </row>
    <row r="33" spans="1:5" s="98" customFormat="1" ht="18">
      <c r="A33" s="124" t="s">
        <v>101</v>
      </c>
      <c r="B33" s="109"/>
      <c r="C33" s="121"/>
      <c r="D33" s="121"/>
      <c r="E33" s="114"/>
    </row>
    <row r="34" spans="1:5" s="98" customFormat="1" ht="36">
      <c r="A34" s="123" t="s">
        <v>18</v>
      </c>
      <c r="B34" s="109" t="s">
        <v>6</v>
      </c>
      <c r="C34" s="121"/>
      <c r="D34" s="121"/>
      <c r="E34" s="114"/>
    </row>
    <row r="35" spans="1:5" s="98" customFormat="1" ht="18">
      <c r="A35" s="123" t="s">
        <v>127</v>
      </c>
      <c r="B35" s="109" t="s">
        <v>12</v>
      </c>
      <c r="C35" s="121"/>
      <c r="D35" s="121"/>
      <c r="E35" s="114"/>
    </row>
    <row r="36" spans="1:5" s="98" customFormat="1" ht="18">
      <c r="A36" s="124" t="s">
        <v>102</v>
      </c>
      <c r="B36" s="109"/>
      <c r="C36" s="121"/>
      <c r="D36" s="121"/>
      <c r="E36" s="114"/>
    </row>
    <row r="37" spans="1:5" s="98" customFormat="1" ht="36">
      <c r="A37" s="123" t="s">
        <v>18</v>
      </c>
      <c r="B37" s="109" t="s">
        <v>6</v>
      </c>
      <c r="C37" s="121">
        <v>470.2</v>
      </c>
      <c r="D37" s="121">
        <v>508.5</v>
      </c>
      <c r="E37" s="114">
        <f>C37/D37</f>
        <v>0.92468043264503441</v>
      </c>
    </row>
    <row r="38" spans="1:5" s="98" customFormat="1" ht="18">
      <c r="A38" s="123" t="s">
        <v>127</v>
      </c>
      <c r="B38" s="109" t="s">
        <v>12</v>
      </c>
      <c r="C38" s="121">
        <v>68.56</v>
      </c>
      <c r="D38" s="121">
        <v>136.08000000000001</v>
      </c>
      <c r="E38" s="114">
        <f>C38/D38</f>
        <v>0.50382128159905937</v>
      </c>
    </row>
    <row r="39" spans="1:5" s="98" customFormat="1" ht="34.799999999999997">
      <c r="A39" s="124" t="s">
        <v>103</v>
      </c>
      <c r="B39" s="109"/>
      <c r="C39" s="121"/>
      <c r="D39" s="121"/>
      <c r="E39" s="114"/>
    </row>
    <row r="40" spans="1:5" s="98" customFormat="1" ht="36">
      <c r="A40" s="123" t="s">
        <v>92</v>
      </c>
      <c r="B40" s="109" t="s">
        <v>6</v>
      </c>
      <c r="C40" s="113">
        <v>358.3</v>
      </c>
      <c r="D40" s="113">
        <v>336.5</v>
      </c>
      <c r="E40" s="114">
        <f>C40/D40</f>
        <v>1.0647845468053492</v>
      </c>
    </row>
    <row r="41" spans="1:5" s="98" customFormat="1" ht="18">
      <c r="A41" s="123" t="s">
        <v>127</v>
      </c>
      <c r="B41" s="109" t="s">
        <v>12</v>
      </c>
      <c r="C41" s="113">
        <v>100</v>
      </c>
      <c r="D41" s="121">
        <v>99.15</v>
      </c>
      <c r="E41" s="114">
        <f>C41/D41</f>
        <v>1.0085728693898133</v>
      </c>
    </row>
    <row r="42" spans="1:5" s="98" customFormat="1" ht="34.799999999999997">
      <c r="A42" s="124" t="s">
        <v>120</v>
      </c>
      <c r="B42" s="109"/>
      <c r="C42" s="121"/>
      <c r="D42" s="121"/>
      <c r="E42" s="114"/>
    </row>
    <row r="43" spans="1:5" s="98" customFormat="1" ht="38.25" customHeight="1">
      <c r="A43" s="123" t="s">
        <v>92</v>
      </c>
      <c r="B43" s="109" t="s">
        <v>6</v>
      </c>
      <c r="C43" s="121">
        <v>132.80000000000001</v>
      </c>
      <c r="D43" s="113">
        <v>109</v>
      </c>
      <c r="E43" s="114">
        <f>C43/D43</f>
        <v>1.2183486238532111</v>
      </c>
    </row>
    <row r="44" spans="1:5" s="98" customFormat="1" ht="18">
      <c r="A44" s="125" t="s">
        <v>144</v>
      </c>
      <c r="B44" s="126"/>
      <c r="C44" s="121"/>
      <c r="D44" s="121"/>
      <c r="E44" s="114"/>
    </row>
    <row r="45" spans="1:5" s="98" customFormat="1" ht="18">
      <c r="A45" s="127" t="s">
        <v>19</v>
      </c>
      <c r="B45" s="109" t="s">
        <v>6</v>
      </c>
      <c r="C45" s="121"/>
      <c r="D45" s="121"/>
      <c r="E45" s="114"/>
    </row>
    <row r="46" spans="1:5" s="98" customFormat="1" ht="18">
      <c r="A46" s="127" t="s">
        <v>143</v>
      </c>
      <c r="B46" s="109" t="s">
        <v>12</v>
      </c>
      <c r="C46" s="121"/>
      <c r="D46" s="121"/>
      <c r="E46" s="114"/>
    </row>
    <row r="47" spans="1:5" s="98" customFormat="1" ht="18">
      <c r="A47" s="125" t="s">
        <v>145</v>
      </c>
      <c r="B47" s="126"/>
      <c r="C47" s="121"/>
      <c r="D47" s="121"/>
      <c r="E47" s="114"/>
    </row>
    <row r="48" spans="1:5" s="98" customFormat="1" ht="18">
      <c r="A48" s="127" t="s">
        <v>20</v>
      </c>
      <c r="B48" s="109" t="s">
        <v>6</v>
      </c>
      <c r="C48" s="121">
        <v>146.1</v>
      </c>
      <c r="D48" s="121">
        <v>95.2</v>
      </c>
      <c r="E48" s="114">
        <f>C48/D48</f>
        <v>1.5346638655462184</v>
      </c>
    </row>
    <row r="49" spans="1:5" s="98" customFormat="1" ht="18">
      <c r="A49" s="127" t="s">
        <v>21</v>
      </c>
      <c r="B49" s="109" t="s">
        <v>22</v>
      </c>
      <c r="C49" s="128">
        <v>5241</v>
      </c>
      <c r="D49" s="128">
        <v>3743</v>
      </c>
      <c r="E49" s="114">
        <f>C49/D49</f>
        <v>1.4002137323002939</v>
      </c>
    </row>
    <row r="50" spans="1:5" s="98" customFormat="1" ht="18">
      <c r="A50" s="127" t="s">
        <v>23</v>
      </c>
      <c r="B50" s="109" t="s">
        <v>22</v>
      </c>
      <c r="C50" s="113">
        <v>0.2</v>
      </c>
      <c r="D50" s="113">
        <v>0.1</v>
      </c>
      <c r="E50" s="114">
        <f>C50/D50</f>
        <v>2</v>
      </c>
    </row>
    <row r="51" spans="1:5" s="98" customFormat="1" ht="18">
      <c r="A51" s="125" t="s">
        <v>146</v>
      </c>
      <c r="B51" s="126"/>
      <c r="C51" s="121"/>
      <c r="D51" s="121"/>
      <c r="E51" s="114"/>
    </row>
    <row r="52" spans="1:5" s="98" customFormat="1" ht="18">
      <c r="A52" s="127" t="s">
        <v>24</v>
      </c>
      <c r="B52" s="109" t="s">
        <v>25</v>
      </c>
      <c r="C52" s="118" t="s">
        <v>173</v>
      </c>
      <c r="D52" s="118" t="s">
        <v>173</v>
      </c>
      <c r="E52" s="114"/>
    </row>
    <row r="53" spans="1:5" s="98" customFormat="1" ht="18">
      <c r="A53" s="127" t="s">
        <v>26</v>
      </c>
      <c r="B53" s="109" t="s">
        <v>27</v>
      </c>
      <c r="C53" s="118" t="s">
        <v>173</v>
      </c>
      <c r="D53" s="118" t="s">
        <v>173</v>
      </c>
      <c r="E53" s="114"/>
    </row>
    <row r="54" spans="1:5" s="98" customFormat="1" ht="34.799999999999997">
      <c r="A54" s="125" t="s">
        <v>126</v>
      </c>
      <c r="B54" s="126"/>
      <c r="C54" s="121"/>
      <c r="D54" s="121"/>
      <c r="E54" s="114"/>
    </row>
    <row r="55" spans="1:5" s="98" customFormat="1" ht="18">
      <c r="A55" s="127" t="s">
        <v>28</v>
      </c>
      <c r="B55" s="109" t="s">
        <v>6</v>
      </c>
      <c r="C55" s="113">
        <v>1845.8</v>
      </c>
      <c r="D55" s="113">
        <v>1714.6</v>
      </c>
      <c r="E55" s="114">
        <f>C55/D55</f>
        <v>1.0765193047941211</v>
      </c>
    </row>
    <row r="56" spans="1:5" s="98" customFormat="1" ht="18">
      <c r="A56" s="127" t="s">
        <v>29</v>
      </c>
      <c r="B56" s="109" t="s">
        <v>12</v>
      </c>
      <c r="C56" s="121"/>
      <c r="D56" s="121"/>
      <c r="E56" s="114"/>
    </row>
    <row r="57" spans="1:5" s="98" customFormat="1" ht="18">
      <c r="A57" s="125" t="s">
        <v>30</v>
      </c>
      <c r="B57" s="126"/>
      <c r="C57" s="121"/>
      <c r="D57" s="121"/>
      <c r="E57" s="114"/>
    </row>
    <row r="58" spans="1:5" s="98" customFormat="1" ht="18">
      <c r="A58" s="127" t="s">
        <v>31</v>
      </c>
      <c r="B58" s="109" t="s">
        <v>32</v>
      </c>
      <c r="C58" s="121">
        <v>119</v>
      </c>
      <c r="D58" s="121">
        <v>130</v>
      </c>
      <c r="E58" s="114">
        <f>C58/D58</f>
        <v>0.91538461538461535</v>
      </c>
    </row>
    <row r="59" spans="1:5" s="98" customFormat="1" ht="36">
      <c r="A59" s="127" t="s">
        <v>33</v>
      </c>
      <c r="B59" s="109" t="s">
        <v>12</v>
      </c>
      <c r="C59" s="113">
        <v>88.2</v>
      </c>
      <c r="D59" s="163">
        <v>88.4</v>
      </c>
      <c r="E59" s="114">
        <f>C59/D59</f>
        <v>0.99773755656108598</v>
      </c>
    </row>
    <row r="60" spans="1:5" s="98" customFormat="1" ht="18">
      <c r="A60" s="112" t="s">
        <v>104</v>
      </c>
      <c r="B60" s="109" t="s">
        <v>9</v>
      </c>
      <c r="C60" s="121">
        <v>1768600</v>
      </c>
      <c r="D60" s="121">
        <v>2391800</v>
      </c>
      <c r="E60" s="114">
        <f>C60/D60</f>
        <v>0.73944309724893387</v>
      </c>
    </row>
    <row r="61" spans="1:5" s="98" customFormat="1" ht="18">
      <c r="A61" s="105" t="s">
        <v>34</v>
      </c>
      <c r="B61" s="109" t="s">
        <v>9</v>
      </c>
      <c r="C61" s="128">
        <v>1148330.2</v>
      </c>
      <c r="D61" s="128">
        <v>1192442</v>
      </c>
      <c r="E61" s="114">
        <f>C61/D61</f>
        <v>0.96300717351451892</v>
      </c>
    </row>
    <row r="62" spans="1:5" s="103" customFormat="1" ht="17.399999999999999">
      <c r="A62" s="201" t="s">
        <v>150</v>
      </c>
      <c r="B62" s="202"/>
      <c r="C62" s="202"/>
      <c r="D62" s="202"/>
      <c r="E62" s="203"/>
    </row>
    <row r="63" spans="1:5" s="103" customFormat="1" ht="61.5" customHeight="1">
      <c r="A63" s="112" t="s">
        <v>35</v>
      </c>
      <c r="B63" s="109" t="s">
        <v>45</v>
      </c>
      <c r="C63" s="121">
        <v>-4.2</v>
      </c>
      <c r="D63" s="121">
        <v>-3.9</v>
      </c>
      <c r="E63" s="114">
        <f>C63/D63</f>
        <v>1.0769230769230771</v>
      </c>
    </row>
    <row r="64" spans="1:5" s="103" customFormat="1" ht="18">
      <c r="A64" s="112" t="s">
        <v>36</v>
      </c>
      <c r="B64" s="126"/>
      <c r="C64" s="131"/>
      <c r="D64" s="183"/>
      <c r="E64" s="114"/>
    </row>
    <row r="65" spans="1:5" s="103" customFormat="1" ht="18">
      <c r="A65" s="116" t="s">
        <v>37</v>
      </c>
      <c r="B65" s="109" t="s">
        <v>38</v>
      </c>
      <c r="C65" s="205" t="s">
        <v>243</v>
      </c>
      <c r="D65" s="121">
        <v>13755</v>
      </c>
      <c r="E65" s="114"/>
    </row>
    <row r="66" spans="1:5" s="103" customFormat="1" ht="18">
      <c r="A66" s="108" t="s">
        <v>39</v>
      </c>
      <c r="B66" s="109" t="s">
        <v>12</v>
      </c>
      <c r="C66" s="206"/>
      <c r="D66" s="121">
        <v>45.6</v>
      </c>
      <c r="E66" s="114"/>
    </row>
    <row r="67" spans="1:5" s="103" customFormat="1" ht="18">
      <c r="A67" s="116" t="s">
        <v>40</v>
      </c>
      <c r="B67" s="109" t="s">
        <v>38</v>
      </c>
      <c r="C67" s="206"/>
      <c r="D67" s="121">
        <v>16426</v>
      </c>
      <c r="E67" s="114"/>
    </row>
    <row r="68" spans="1:5" s="103" customFormat="1" ht="19.5" customHeight="1">
      <c r="A68" s="116" t="s">
        <v>192</v>
      </c>
      <c r="B68" s="109" t="s">
        <v>12</v>
      </c>
      <c r="C68" s="206"/>
      <c r="D68" s="121">
        <v>54.4</v>
      </c>
      <c r="E68" s="114"/>
    </row>
    <row r="69" spans="1:5" s="103" customFormat="1" ht="18">
      <c r="A69" s="112" t="s">
        <v>41</v>
      </c>
      <c r="B69" s="109"/>
      <c r="C69" s="206"/>
      <c r="D69" s="121"/>
      <c r="E69" s="114"/>
    </row>
    <row r="70" spans="1:5" s="103" customFormat="1" ht="18">
      <c r="A70" s="116" t="s">
        <v>42</v>
      </c>
      <c r="B70" s="109" t="s">
        <v>38</v>
      </c>
      <c r="C70" s="206"/>
      <c r="D70" s="121">
        <v>8031</v>
      </c>
      <c r="E70" s="114"/>
    </row>
    <row r="71" spans="1:5" s="103" customFormat="1" ht="18">
      <c r="A71" s="108" t="s">
        <v>39</v>
      </c>
      <c r="B71" s="109" t="s">
        <v>12</v>
      </c>
      <c r="C71" s="206"/>
      <c r="D71" s="121">
        <v>26.6</v>
      </c>
      <c r="E71" s="114"/>
    </row>
    <row r="72" spans="1:5" s="103" customFormat="1" ht="18">
      <c r="A72" s="116" t="s">
        <v>43</v>
      </c>
      <c r="B72" s="109" t="s">
        <v>38</v>
      </c>
      <c r="C72" s="206"/>
      <c r="D72" s="121">
        <v>16347</v>
      </c>
      <c r="E72" s="114"/>
    </row>
    <row r="73" spans="1:5" s="103" customFormat="1" ht="18">
      <c r="A73" s="108" t="s">
        <v>39</v>
      </c>
      <c r="B73" s="109" t="s">
        <v>12</v>
      </c>
      <c r="C73" s="206"/>
      <c r="D73" s="121">
        <v>54.2</v>
      </c>
      <c r="E73" s="114"/>
    </row>
    <row r="74" spans="1:5" s="103" customFormat="1" ht="18">
      <c r="A74" s="116" t="s">
        <v>44</v>
      </c>
      <c r="B74" s="109" t="s">
        <v>38</v>
      </c>
      <c r="C74" s="206"/>
      <c r="D74" s="121">
        <v>5803</v>
      </c>
      <c r="E74" s="114"/>
    </row>
    <row r="75" spans="1:5" s="103" customFormat="1" ht="18">
      <c r="A75" s="108" t="s">
        <v>39</v>
      </c>
      <c r="B75" s="109" t="s">
        <v>12</v>
      </c>
      <c r="C75" s="207"/>
      <c r="D75" s="121">
        <v>19.2</v>
      </c>
      <c r="E75" s="114"/>
    </row>
    <row r="76" spans="1:5" s="103" customFormat="1" ht="36">
      <c r="A76" s="112" t="s">
        <v>98</v>
      </c>
      <c r="B76" s="109" t="s">
        <v>45</v>
      </c>
      <c r="C76" s="121">
        <v>-180</v>
      </c>
      <c r="D76" s="121">
        <v>-151</v>
      </c>
      <c r="E76" s="114">
        <f t="shared" ref="E64:E77" si="1">C76/D76</f>
        <v>1.1920529801324504</v>
      </c>
    </row>
    <row r="77" spans="1:5" s="103" customFormat="1" ht="36">
      <c r="A77" s="112" t="s">
        <v>46</v>
      </c>
      <c r="B77" s="109" t="s">
        <v>12</v>
      </c>
      <c r="C77" s="113">
        <v>100</v>
      </c>
      <c r="D77" s="113">
        <v>100</v>
      </c>
      <c r="E77" s="114">
        <f t="shared" si="1"/>
        <v>1</v>
      </c>
    </row>
    <row r="78" spans="1:5" s="103" customFormat="1" ht="36">
      <c r="A78" s="112" t="s">
        <v>47</v>
      </c>
      <c r="B78" s="109" t="s">
        <v>12</v>
      </c>
      <c r="C78" s="131"/>
      <c r="D78" s="131"/>
      <c r="E78" s="130"/>
    </row>
    <row r="79" spans="1:5" s="98" customFormat="1" ht="17.399999999999999">
      <c r="A79" s="198" t="s">
        <v>149</v>
      </c>
      <c r="B79" s="199"/>
      <c r="C79" s="199"/>
      <c r="D79" s="199"/>
      <c r="E79" s="200"/>
    </row>
    <row r="80" spans="1:5" s="98" customFormat="1" ht="18" customHeight="1">
      <c r="A80" s="132" t="s">
        <v>55</v>
      </c>
      <c r="B80" s="109" t="s">
        <v>56</v>
      </c>
      <c r="C80" s="190">
        <v>29.9</v>
      </c>
      <c r="D80" s="121">
        <v>30.2</v>
      </c>
      <c r="E80" s="114">
        <f t="shared" ref="E80" si="2">C80/D80</f>
        <v>0.99006622516556286</v>
      </c>
    </row>
    <row r="81" spans="1:5" s="98" customFormat="1" ht="18" customHeight="1">
      <c r="A81" s="112" t="s">
        <v>183</v>
      </c>
      <c r="B81" s="109" t="s">
        <v>38</v>
      </c>
      <c r="C81" s="205" t="s">
        <v>238</v>
      </c>
      <c r="D81" s="184">
        <v>16724</v>
      </c>
      <c r="E81" s="114"/>
    </row>
    <row r="82" spans="1:5" s="98" customFormat="1" ht="18">
      <c r="A82" s="112" t="s">
        <v>48</v>
      </c>
      <c r="B82" s="109" t="s">
        <v>38</v>
      </c>
      <c r="C82" s="206"/>
      <c r="D82" s="184">
        <v>11018</v>
      </c>
      <c r="E82" s="114"/>
    </row>
    <row r="83" spans="1:5" s="98" customFormat="1" ht="18">
      <c r="A83" s="116" t="s">
        <v>49</v>
      </c>
      <c r="B83" s="109" t="s">
        <v>38</v>
      </c>
      <c r="C83" s="206"/>
      <c r="D83" s="184">
        <v>1702</v>
      </c>
      <c r="E83" s="114"/>
    </row>
    <row r="84" spans="1:5" s="98" customFormat="1" ht="18">
      <c r="A84" s="112" t="s">
        <v>50</v>
      </c>
      <c r="B84" s="109" t="s">
        <v>38</v>
      </c>
      <c r="C84" s="206"/>
      <c r="D84" s="184">
        <v>1063</v>
      </c>
      <c r="E84" s="114"/>
    </row>
    <row r="85" spans="1:5" s="98" customFormat="1" ht="18">
      <c r="A85" s="112" t="s">
        <v>51</v>
      </c>
      <c r="B85" s="109" t="s">
        <v>38</v>
      </c>
      <c r="C85" s="206"/>
      <c r="D85" s="184">
        <v>4643</v>
      </c>
      <c r="E85" s="114"/>
    </row>
    <row r="86" spans="1:5" s="98" customFormat="1" ht="18">
      <c r="A86" s="116" t="s">
        <v>52</v>
      </c>
      <c r="B86" s="109" t="s">
        <v>38</v>
      </c>
      <c r="C86" s="207"/>
      <c r="D86" s="133">
        <v>0.14000000000000001</v>
      </c>
      <c r="E86" s="114"/>
    </row>
    <row r="87" spans="1:5" s="98" customFormat="1" ht="54">
      <c r="A87" s="112" t="s">
        <v>53</v>
      </c>
      <c r="B87" s="109" t="s">
        <v>12</v>
      </c>
      <c r="C87" s="121">
        <v>19.2</v>
      </c>
      <c r="D87" s="121">
        <v>19.3</v>
      </c>
      <c r="E87" s="114">
        <f>C87/D87</f>
        <v>0.99481865284974091</v>
      </c>
    </row>
    <row r="88" spans="1:5" s="98" customFormat="1" ht="36">
      <c r="A88" s="116" t="s">
        <v>210</v>
      </c>
      <c r="B88" s="109" t="s">
        <v>12</v>
      </c>
      <c r="C88" s="191">
        <v>0.8</v>
      </c>
      <c r="D88" s="191">
        <v>0.3</v>
      </c>
      <c r="E88" s="192">
        <f>C88/D88</f>
        <v>2.666666666666667</v>
      </c>
    </row>
    <row r="89" spans="1:5" s="98" customFormat="1" ht="36">
      <c r="A89" s="116" t="s">
        <v>140</v>
      </c>
      <c r="B89" s="109" t="s">
        <v>12</v>
      </c>
      <c r="C89" s="191"/>
      <c r="D89" s="191"/>
      <c r="E89" s="192"/>
    </row>
    <row r="90" spans="1:5" s="98" customFormat="1" ht="18">
      <c r="A90" s="116" t="s">
        <v>122</v>
      </c>
      <c r="B90" s="109" t="s">
        <v>12</v>
      </c>
      <c r="C90" s="191">
        <v>0.8</v>
      </c>
      <c r="D90" s="191">
        <v>0.3</v>
      </c>
      <c r="E90" s="192">
        <f t="shared" ref="E90:E101" si="3">C90/D90</f>
        <v>2.666666666666667</v>
      </c>
    </row>
    <row r="91" spans="1:5" s="98" customFormat="1" ht="18">
      <c r="A91" s="116" t="s">
        <v>123</v>
      </c>
      <c r="B91" s="109" t="s">
        <v>12</v>
      </c>
      <c r="C91" s="129"/>
      <c r="D91" s="129"/>
      <c r="E91" s="114"/>
    </row>
    <row r="92" spans="1:5" s="98" customFormat="1" ht="18">
      <c r="A92" s="117" t="s">
        <v>85</v>
      </c>
      <c r="B92" s="109" t="s">
        <v>12</v>
      </c>
      <c r="C92" s="129"/>
      <c r="D92" s="129"/>
      <c r="E92" s="114"/>
    </row>
    <row r="93" spans="1:5" s="98" customFormat="1" ht="18">
      <c r="A93" s="117" t="s">
        <v>86</v>
      </c>
      <c r="B93" s="109" t="s">
        <v>12</v>
      </c>
      <c r="C93" s="129">
        <v>0.9</v>
      </c>
      <c r="D93" s="129">
        <v>1.19</v>
      </c>
      <c r="E93" s="114">
        <f t="shared" si="3"/>
        <v>0.75630252100840345</v>
      </c>
    </row>
    <row r="94" spans="1:5" s="98" customFormat="1" ht="36">
      <c r="A94" s="116" t="s">
        <v>124</v>
      </c>
      <c r="B94" s="109" t="s">
        <v>12</v>
      </c>
      <c r="C94" s="129">
        <v>2.1</v>
      </c>
      <c r="D94" s="129">
        <v>1.71</v>
      </c>
      <c r="E94" s="114">
        <f t="shared" si="3"/>
        <v>1.2280701754385965</v>
      </c>
    </row>
    <row r="95" spans="1:5" s="98" customFormat="1" ht="40.5" customHeight="1">
      <c r="A95" s="116" t="s">
        <v>125</v>
      </c>
      <c r="B95" s="109" t="s">
        <v>12</v>
      </c>
      <c r="C95" s="129">
        <v>1.5</v>
      </c>
      <c r="D95" s="129">
        <v>1.63</v>
      </c>
      <c r="E95" s="114">
        <f t="shared" si="3"/>
        <v>0.92024539877300615</v>
      </c>
    </row>
    <row r="96" spans="1:5" s="98" customFormat="1" ht="18">
      <c r="A96" s="117" t="s">
        <v>152</v>
      </c>
      <c r="B96" s="109" t="s">
        <v>12</v>
      </c>
      <c r="C96" s="129">
        <v>0.4</v>
      </c>
      <c r="D96" s="129">
        <v>0.33</v>
      </c>
      <c r="E96" s="114">
        <f t="shared" si="3"/>
        <v>1.2121212121212122</v>
      </c>
    </row>
    <row r="97" spans="1:5" s="98" customFormat="1" ht="36">
      <c r="A97" s="116" t="s">
        <v>126</v>
      </c>
      <c r="B97" s="109" t="s">
        <v>12</v>
      </c>
      <c r="C97" s="129">
        <v>2.9</v>
      </c>
      <c r="D97" s="129">
        <v>1.89</v>
      </c>
      <c r="E97" s="114">
        <f t="shared" si="3"/>
        <v>1.5343915343915344</v>
      </c>
    </row>
    <row r="98" spans="1:5" s="98" customFormat="1" ht="18">
      <c r="A98" s="116" t="s">
        <v>151</v>
      </c>
      <c r="B98" s="109" t="s">
        <v>12</v>
      </c>
      <c r="C98" s="129">
        <v>1.1000000000000001</v>
      </c>
      <c r="D98" s="129">
        <v>1.24</v>
      </c>
      <c r="E98" s="114">
        <f t="shared" si="3"/>
        <v>0.88709677419354849</v>
      </c>
    </row>
    <row r="99" spans="1:5" s="98" customFormat="1" ht="18">
      <c r="A99" s="116" t="s">
        <v>153</v>
      </c>
      <c r="B99" s="109" t="s">
        <v>12</v>
      </c>
      <c r="C99" s="129">
        <v>0.2</v>
      </c>
      <c r="D99" s="129"/>
      <c r="E99" s="114"/>
    </row>
    <row r="100" spans="1:5" s="98" customFormat="1" ht="18">
      <c r="A100" s="117" t="s">
        <v>90</v>
      </c>
      <c r="B100" s="109" t="s">
        <v>12</v>
      </c>
      <c r="C100" s="129">
        <v>3.25</v>
      </c>
      <c r="D100" s="129">
        <v>3.56</v>
      </c>
      <c r="E100" s="114">
        <f t="shared" si="3"/>
        <v>0.9129213483146067</v>
      </c>
    </row>
    <row r="101" spans="1:5" s="98" customFormat="1" ht="57" customHeight="1">
      <c r="A101" s="116" t="s">
        <v>99</v>
      </c>
      <c r="B101" s="109" t="s">
        <v>12</v>
      </c>
      <c r="C101" s="129">
        <v>6.05</v>
      </c>
      <c r="D101" s="129">
        <v>7.45</v>
      </c>
      <c r="E101" s="114">
        <f t="shared" si="3"/>
        <v>0.81208053691275162</v>
      </c>
    </row>
    <row r="102" spans="1:5" s="103" customFormat="1" ht="17.399999999999999">
      <c r="A102" s="198" t="s">
        <v>54</v>
      </c>
      <c r="B102" s="199"/>
      <c r="C102" s="199"/>
      <c r="D102" s="199"/>
      <c r="E102" s="200"/>
    </row>
    <row r="103" spans="1:5" s="103" customFormat="1" ht="18">
      <c r="A103" s="112" t="s">
        <v>57</v>
      </c>
      <c r="B103" s="109" t="s">
        <v>56</v>
      </c>
      <c r="C103" s="129">
        <v>7.53</v>
      </c>
      <c r="D103" s="129">
        <v>7.6</v>
      </c>
      <c r="E103" s="114">
        <f>C103/D103</f>
        <v>0.99078947368421055</v>
      </c>
    </row>
    <row r="104" spans="1:5" s="103" customFormat="1" ht="18">
      <c r="A104" s="112" t="s">
        <v>58</v>
      </c>
      <c r="B104" s="109"/>
      <c r="C104" s="129"/>
      <c r="D104" s="129"/>
      <c r="E104" s="114"/>
    </row>
    <row r="105" spans="1:5" s="103" customFormat="1" ht="36">
      <c r="A105" s="116" t="s">
        <v>121</v>
      </c>
      <c r="B105" s="109" t="s">
        <v>56</v>
      </c>
      <c r="C105" s="191">
        <v>0.11</v>
      </c>
      <c r="D105" s="191">
        <v>0.03</v>
      </c>
      <c r="E105" s="192">
        <f t="shared" ref="E105:E160" si="4">C105/D105</f>
        <v>3.666666666666667</v>
      </c>
    </row>
    <row r="106" spans="1:5" s="103" customFormat="1" ht="36">
      <c r="A106" s="116" t="s">
        <v>140</v>
      </c>
      <c r="B106" s="109" t="s">
        <v>56</v>
      </c>
      <c r="C106" s="191"/>
      <c r="D106" s="191"/>
      <c r="E106" s="192"/>
    </row>
    <row r="107" spans="1:5" s="103" customFormat="1" ht="18">
      <c r="A107" s="116" t="s">
        <v>122</v>
      </c>
      <c r="B107" s="109" t="s">
        <v>56</v>
      </c>
      <c r="C107" s="191">
        <v>0.11</v>
      </c>
      <c r="D107" s="191">
        <v>0.03</v>
      </c>
      <c r="E107" s="192">
        <f t="shared" si="4"/>
        <v>3.666666666666667</v>
      </c>
    </row>
    <row r="108" spans="1:5" s="103" customFormat="1" ht="18">
      <c r="A108" s="116" t="s">
        <v>123</v>
      </c>
      <c r="B108" s="109" t="s">
        <v>56</v>
      </c>
      <c r="C108" s="191"/>
      <c r="D108" s="191"/>
      <c r="E108" s="192"/>
    </row>
    <row r="109" spans="1:5" s="103" customFormat="1" ht="18">
      <c r="A109" s="117" t="s">
        <v>85</v>
      </c>
      <c r="B109" s="109" t="s">
        <v>56</v>
      </c>
      <c r="C109" s="129"/>
      <c r="D109" s="129"/>
      <c r="E109" s="114"/>
    </row>
    <row r="110" spans="1:5" s="103" customFormat="1" ht="18">
      <c r="A110" s="117" t="s">
        <v>86</v>
      </c>
      <c r="B110" s="109" t="s">
        <v>56</v>
      </c>
      <c r="C110" s="129">
        <v>0.86</v>
      </c>
      <c r="D110" s="129">
        <v>0.87</v>
      </c>
      <c r="E110" s="114">
        <f t="shared" si="4"/>
        <v>0.9885057471264368</v>
      </c>
    </row>
    <row r="111" spans="1:5" s="103" customFormat="1" ht="36">
      <c r="A111" s="116" t="s">
        <v>124</v>
      </c>
      <c r="B111" s="109" t="s">
        <v>56</v>
      </c>
      <c r="C111" s="129">
        <v>0.34</v>
      </c>
      <c r="D111" s="129">
        <v>0.31</v>
      </c>
      <c r="E111" s="114">
        <f t="shared" si="4"/>
        <v>1.0967741935483872</v>
      </c>
    </row>
    <row r="112" spans="1:5" s="103" customFormat="1" ht="40.5" customHeight="1">
      <c r="A112" s="116" t="s">
        <v>125</v>
      </c>
      <c r="B112" s="109" t="s">
        <v>56</v>
      </c>
      <c r="C112" s="129">
        <v>0.16</v>
      </c>
      <c r="D112" s="129">
        <v>0.17</v>
      </c>
      <c r="E112" s="114">
        <f t="shared" si="4"/>
        <v>0.94117647058823528</v>
      </c>
    </row>
    <row r="113" spans="1:5" s="103" customFormat="1" ht="18">
      <c r="A113" s="117" t="s">
        <v>152</v>
      </c>
      <c r="B113" s="109" t="s">
        <v>56</v>
      </c>
      <c r="C113" s="129">
        <v>0.03</v>
      </c>
      <c r="D113" s="129">
        <v>0.03</v>
      </c>
      <c r="E113" s="114">
        <f t="shared" si="4"/>
        <v>1</v>
      </c>
    </row>
    <row r="114" spans="1:5" s="103" customFormat="1" ht="36">
      <c r="A114" s="116" t="s">
        <v>126</v>
      </c>
      <c r="B114" s="109" t="s">
        <v>56</v>
      </c>
      <c r="C114" s="129">
        <v>0.41</v>
      </c>
      <c r="D114" s="129">
        <v>0.34</v>
      </c>
      <c r="E114" s="114">
        <f t="shared" si="4"/>
        <v>1.2058823529411764</v>
      </c>
    </row>
    <row r="115" spans="1:5" s="103" customFormat="1" ht="18">
      <c r="A115" s="116" t="s">
        <v>151</v>
      </c>
      <c r="B115" s="109" t="s">
        <v>56</v>
      </c>
      <c r="C115" s="129">
        <v>1.67</v>
      </c>
      <c r="D115" s="129">
        <v>1.66</v>
      </c>
      <c r="E115" s="114">
        <f t="shared" si="4"/>
        <v>1.0060240963855422</v>
      </c>
    </row>
    <row r="116" spans="1:5" s="103" customFormat="1" ht="18">
      <c r="A116" s="116" t="s">
        <v>153</v>
      </c>
      <c r="B116" s="109" t="s">
        <v>56</v>
      </c>
      <c r="C116" s="129">
        <v>0.13</v>
      </c>
      <c r="D116" s="129">
        <v>0.14000000000000001</v>
      </c>
      <c r="E116" s="114">
        <f t="shared" si="4"/>
        <v>0.92857142857142849</v>
      </c>
    </row>
    <row r="117" spans="1:5" s="103" customFormat="1" ht="36">
      <c r="A117" s="116" t="s">
        <v>84</v>
      </c>
      <c r="B117" s="109" t="s">
        <v>56</v>
      </c>
      <c r="C117" s="129">
        <v>0.77</v>
      </c>
      <c r="D117" s="129">
        <v>0.79</v>
      </c>
      <c r="E117" s="114">
        <f t="shared" si="4"/>
        <v>0.97468354430379744</v>
      </c>
    </row>
    <row r="118" spans="1:5" s="103" customFormat="1" ht="18">
      <c r="A118" s="134" t="s">
        <v>87</v>
      </c>
      <c r="B118" s="109" t="s">
        <v>56</v>
      </c>
      <c r="C118" s="129">
        <v>1.27</v>
      </c>
      <c r="D118" s="129">
        <v>1.28</v>
      </c>
      <c r="E118" s="114">
        <f t="shared" si="4"/>
        <v>0.9921875</v>
      </c>
    </row>
    <row r="119" spans="1:5" s="103" customFormat="1" ht="18">
      <c r="A119" s="134" t="s">
        <v>88</v>
      </c>
      <c r="B119" s="109" t="s">
        <v>56</v>
      </c>
      <c r="C119" s="129">
        <v>0.82</v>
      </c>
      <c r="D119" s="129">
        <v>0.85</v>
      </c>
      <c r="E119" s="114">
        <f t="shared" si="4"/>
        <v>0.96470588235294119</v>
      </c>
    </row>
    <row r="120" spans="1:5" s="103" customFormat="1" ht="18">
      <c r="A120" s="134" t="s">
        <v>90</v>
      </c>
      <c r="B120" s="109" t="s">
        <v>56</v>
      </c>
      <c r="C120" s="129">
        <v>0.96</v>
      </c>
      <c r="D120" s="129">
        <v>1.1299999999999999</v>
      </c>
      <c r="E120" s="114">
        <f t="shared" si="4"/>
        <v>0.8495575221238939</v>
      </c>
    </row>
    <row r="121" spans="1:5" s="103" customFormat="1" ht="54">
      <c r="A121" s="135" t="s">
        <v>97</v>
      </c>
      <c r="B121" s="109" t="s">
        <v>56</v>
      </c>
      <c r="C121" s="129">
        <v>0.48</v>
      </c>
      <c r="D121" s="129">
        <v>0.52</v>
      </c>
      <c r="E121" s="114">
        <f t="shared" si="4"/>
        <v>0.92307692307692302</v>
      </c>
    </row>
    <row r="122" spans="1:5" s="103" customFormat="1" ht="18">
      <c r="A122" s="136" t="s">
        <v>89</v>
      </c>
      <c r="B122" s="109"/>
      <c r="C122" s="129"/>
      <c r="D122" s="129"/>
      <c r="E122" s="114"/>
    </row>
    <row r="123" spans="1:5" s="103" customFormat="1" ht="36">
      <c r="A123" s="116" t="s">
        <v>158</v>
      </c>
      <c r="B123" s="109" t="s">
        <v>56</v>
      </c>
      <c r="C123" s="129"/>
      <c r="D123" s="129"/>
      <c r="E123" s="114"/>
    </row>
    <row r="124" spans="1:5" s="103" customFormat="1" ht="18">
      <c r="A124" s="134" t="s">
        <v>154</v>
      </c>
      <c r="B124" s="109" t="s">
        <v>56</v>
      </c>
      <c r="C124" s="129">
        <v>0.03</v>
      </c>
      <c r="D124" s="129">
        <v>0.03</v>
      </c>
      <c r="E124" s="114">
        <f t="shared" si="4"/>
        <v>1</v>
      </c>
    </row>
    <row r="125" spans="1:5" s="103" customFormat="1" ht="18">
      <c r="A125" s="134" t="s">
        <v>159</v>
      </c>
      <c r="B125" s="109" t="s">
        <v>56</v>
      </c>
      <c r="C125" s="129">
        <v>0.12</v>
      </c>
      <c r="D125" s="129">
        <v>0.12</v>
      </c>
      <c r="E125" s="114">
        <f t="shared" si="4"/>
        <v>1</v>
      </c>
    </row>
    <row r="126" spans="1:5" s="103" customFormat="1" ht="18">
      <c r="A126" s="134" t="s">
        <v>160</v>
      </c>
      <c r="B126" s="109" t="s">
        <v>56</v>
      </c>
      <c r="C126" s="129">
        <v>0.09</v>
      </c>
      <c r="D126" s="129">
        <v>0.09</v>
      </c>
      <c r="E126" s="114">
        <f t="shared" si="4"/>
        <v>1</v>
      </c>
    </row>
    <row r="127" spans="1:5" s="103" customFormat="1" ht="18">
      <c r="A127" s="134" t="s">
        <v>91</v>
      </c>
      <c r="B127" s="109" t="s">
        <v>38</v>
      </c>
      <c r="C127" s="129">
        <v>0.09</v>
      </c>
      <c r="D127" s="129">
        <v>0.09</v>
      </c>
      <c r="E127" s="114">
        <f t="shared" si="4"/>
        <v>1</v>
      </c>
    </row>
    <row r="128" spans="1:5" s="103" customFormat="1" ht="36">
      <c r="A128" s="112" t="s">
        <v>211</v>
      </c>
      <c r="B128" s="109" t="s">
        <v>12</v>
      </c>
      <c r="C128" s="121">
        <v>0.87</v>
      </c>
      <c r="D128" s="121">
        <v>0.91</v>
      </c>
      <c r="E128" s="114">
        <f t="shared" si="4"/>
        <v>0.95604395604395598</v>
      </c>
    </row>
    <row r="129" spans="1:5" s="103" customFormat="1" ht="18">
      <c r="A129" s="112" t="s">
        <v>59</v>
      </c>
      <c r="B129" s="109" t="s">
        <v>16</v>
      </c>
      <c r="C129" s="121" t="s">
        <v>173</v>
      </c>
      <c r="D129" s="121" t="s">
        <v>173</v>
      </c>
      <c r="E129" s="114"/>
    </row>
    <row r="130" spans="1:5" s="103" customFormat="1" ht="36">
      <c r="A130" s="112" t="s">
        <v>60</v>
      </c>
      <c r="B130" s="109" t="s">
        <v>16</v>
      </c>
      <c r="C130" s="113">
        <v>61722.1</v>
      </c>
      <c r="D130" s="113">
        <v>53839.43</v>
      </c>
      <c r="E130" s="114">
        <f t="shared" si="4"/>
        <v>1.1464107253735785</v>
      </c>
    </row>
    <row r="131" spans="1:5" s="103" customFormat="1" ht="18">
      <c r="A131" s="112" t="s">
        <v>58</v>
      </c>
      <c r="B131" s="109"/>
      <c r="C131" s="113"/>
      <c r="D131" s="113"/>
      <c r="E131" s="114"/>
    </row>
    <row r="132" spans="1:5" s="103" customFormat="1" ht="36">
      <c r="A132" s="116" t="s">
        <v>121</v>
      </c>
      <c r="B132" s="109" t="s">
        <v>16</v>
      </c>
      <c r="C132" s="113">
        <v>31363.8</v>
      </c>
      <c r="D132" s="113">
        <v>16708.64</v>
      </c>
      <c r="E132" s="114">
        <f t="shared" si="4"/>
        <v>1.8771007095730115</v>
      </c>
    </row>
    <row r="133" spans="1:5" s="103" customFormat="1" ht="36">
      <c r="A133" s="116" t="s">
        <v>140</v>
      </c>
      <c r="B133" s="109" t="s">
        <v>16</v>
      </c>
      <c r="C133" s="113"/>
      <c r="D133" s="113"/>
      <c r="E133" s="114"/>
    </row>
    <row r="134" spans="1:5" s="103" customFormat="1" ht="18">
      <c r="A134" s="116" t="s">
        <v>122</v>
      </c>
      <c r="B134" s="109" t="s">
        <v>16</v>
      </c>
      <c r="C134" s="113">
        <v>31363.8</v>
      </c>
      <c r="D134" s="113">
        <v>16708.599999999999</v>
      </c>
      <c r="E134" s="114">
        <f t="shared" si="4"/>
        <v>1.8771052033084761</v>
      </c>
    </row>
    <row r="135" spans="1:5" s="103" customFormat="1" ht="18">
      <c r="A135" s="116" t="s">
        <v>123</v>
      </c>
      <c r="B135" s="109" t="s">
        <v>16</v>
      </c>
      <c r="C135" s="137"/>
      <c r="D135" s="137"/>
      <c r="E135" s="114"/>
    </row>
    <row r="136" spans="1:5" s="103" customFormat="1" ht="18">
      <c r="A136" s="117" t="s">
        <v>85</v>
      </c>
      <c r="B136" s="109" t="s">
        <v>16</v>
      </c>
      <c r="C136" s="113"/>
      <c r="D136" s="113"/>
      <c r="E136" s="114"/>
    </row>
    <row r="137" spans="1:5" s="103" customFormat="1" ht="18">
      <c r="A137" s="117" t="s">
        <v>86</v>
      </c>
      <c r="B137" s="109" t="s">
        <v>16</v>
      </c>
      <c r="C137" s="113">
        <v>57809.9</v>
      </c>
      <c r="D137" s="113">
        <v>46615.59</v>
      </c>
      <c r="E137" s="114">
        <f t="shared" si="4"/>
        <v>1.2401409056498052</v>
      </c>
    </row>
    <row r="138" spans="1:5" s="103" customFormat="1" ht="36">
      <c r="A138" s="116" t="s">
        <v>124</v>
      </c>
      <c r="B138" s="109" t="s">
        <v>16</v>
      </c>
      <c r="C138" s="113">
        <v>50618.6</v>
      </c>
      <c r="D138" s="113">
        <v>50762.19</v>
      </c>
      <c r="E138" s="114">
        <f t="shared" si="4"/>
        <v>0.99717131983470364</v>
      </c>
    </row>
    <row r="139" spans="1:5" s="103" customFormat="1" ht="36.75" customHeight="1">
      <c r="A139" s="116" t="s">
        <v>125</v>
      </c>
      <c r="B139" s="109" t="s">
        <v>16</v>
      </c>
      <c r="C139" s="113">
        <v>42138.1</v>
      </c>
      <c r="D139" s="113">
        <v>37283.18</v>
      </c>
      <c r="E139" s="114">
        <f t="shared" si="4"/>
        <v>1.1302174331695956</v>
      </c>
    </row>
    <row r="140" spans="1:5" s="103" customFormat="1" ht="18">
      <c r="A140" s="117" t="s">
        <v>152</v>
      </c>
      <c r="B140" s="109" t="s">
        <v>16</v>
      </c>
      <c r="C140" s="113">
        <v>31818.6</v>
      </c>
      <c r="D140" s="113">
        <v>30149.38</v>
      </c>
      <c r="E140" s="114">
        <f t="shared" si="4"/>
        <v>1.055364985946643</v>
      </c>
    </row>
    <row r="141" spans="1:5" s="103" customFormat="1" ht="36">
      <c r="A141" s="116" t="s">
        <v>126</v>
      </c>
      <c r="B141" s="109" t="s">
        <v>16</v>
      </c>
      <c r="C141" s="113">
        <v>33729.9</v>
      </c>
      <c r="D141" s="113">
        <v>29872.6</v>
      </c>
      <c r="E141" s="114">
        <f t="shared" si="4"/>
        <v>1.1291250175746337</v>
      </c>
    </row>
    <row r="142" spans="1:5" s="103" customFormat="1" ht="18">
      <c r="A142" s="116" t="s">
        <v>151</v>
      </c>
      <c r="B142" s="109" t="s">
        <v>16</v>
      </c>
      <c r="C142" s="113">
        <v>88700</v>
      </c>
      <c r="D142" s="113">
        <v>76892.649999999994</v>
      </c>
      <c r="E142" s="114">
        <f t="shared" si="4"/>
        <v>1.1535562891901894</v>
      </c>
    </row>
    <row r="143" spans="1:5" s="103" customFormat="1" ht="18">
      <c r="A143" s="116" t="s">
        <v>153</v>
      </c>
      <c r="B143" s="109" t="s">
        <v>16</v>
      </c>
      <c r="C143" s="113">
        <v>66924.899999999994</v>
      </c>
      <c r="D143" s="113">
        <v>64136.47</v>
      </c>
      <c r="E143" s="114">
        <f t="shared" si="4"/>
        <v>1.0434765118816174</v>
      </c>
    </row>
    <row r="144" spans="1:5" s="103" customFormat="1" ht="36">
      <c r="A144" s="116" t="s">
        <v>84</v>
      </c>
      <c r="B144" s="109" t="s">
        <v>16</v>
      </c>
      <c r="C144" s="113">
        <v>80179.899999999994</v>
      </c>
      <c r="D144" s="113">
        <v>67941.64</v>
      </c>
      <c r="E144" s="114">
        <f t="shared" si="4"/>
        <v>1.1801290048341488</v>
      </c>
    </row>
    <row r="145" spans="1:5" s="103" customFormat="1" ht="18">
      <c r="A145" s="134" t="s">
        <v>87</v>
      </c>
      <c r="B145" s="109" t="s">
        <v>16</v>
      </c>
      <c r="C145" s="113">
        <v>50276</v>
      </c>
      <c r="D145" s="113">
        <v>44023.1</v>
      </c>
      <c r="E145" s="114">
        <f t="shared" si="4"/>
        <v>1.1420367943193461</v>
      </c>
    </row>
    <row r="146" spans="1:5" s="103" customFormat="1" ht="18">
      <c r="A146" s="134" t="s">
        <v>88</v>
      </c>
      <c r="B146" s="109" t="s">
        <v>16</v>
      </c>
      <c r="C146" s="113">
        <v>56342.7</v>
      </c>
      <c r="D146" s="113">
        <v>49582.17</v>
      </c>
      <c r="E146" s="114">
        <f t="shared" si="4"/>
        <v>1.1363500225988494</v>
      </c>
    </row>
    <row r="147" spans="1:5" s="103" customFormat="1" ht="18">
      <c r="A147" s="134" t="s">
        <v>90</v>
      </c>
      <c r="B147" s="109" t="s">
        <v>16</v>
      </c>
      <c r="C147" s="113">
        <v>53442.03</v>
      </c>
      <c r="D147" s="113">
        <v>40804.300000000003</v>
      </c>
      <c r="E147" s="114">
        <f t="shared" si="4"/>
        <v>1.3097156427141257</v>
      </c>
    </row>
    <row r="148" spans="1:5" s="103" customFormat="1" ht="54">
      <c r="A148" s="135" t="s">
        <v>97</v>
      </c>
      <c r="B148" s="109" t="s">
        <v>16</v>
      </c>
      <c r="C148" s="113">
        <v>52972.1</v>
      </c>
      <c r="D148" s="113">
        <v>42197.7</v>
      </c>
      <c r="E148" s="114">
        <f t="shared" si="4"/>
        <v>1.2553314517141929</v>
      </c>
    </row>
    <row r="149" spans="1:5" s="103" customFormat="1" ht="18">
      <c r="A149" s="136" t="s">
        <v>89</v>
      </c>
      <c r="B149" s="109" t="s">
        <v>16</v>
      </c>
      <c r="C149" s="113"/>
      <c r="D149" s="113"/>
      <c r="E149" s="114"/>
    </row>
    <row r="150" spans="1:5" s="103" customFormat="1" ht="36">
      <c r="A150" s="116" t="s">
        <v>158</v>
      </c>
      <c r="B150" s="109" t="s">
        <v>16</v>
      </c>
      <c r="C150" s="113"/>
      <c r="D150" s="113"/>
      <c r="E150" s="114"/>
    </row>
    <row r="151" spans="1:5" s="103" customFormat="1" ht="18">
      <c r="A151" s="134" t="s">
        <v>154</v>
      </c>
      <c r="B151" s="109" t="s">
        <v>16</v>
      </c>
      <c r="C151" s="113">
        <v>46446.9</v>
      </c>
      <c r="D151" s="113">
        <v>42867.9</v>
      </c>
      <c r="E151" s="114">
        <f t="shared" si="4"/>
        <v>1.0834890442498932</v>
      </c>
    </row>
    <row r="152" spans="1:5" s="103" customFormat="1" ht="18">
      <c r="A152" s="134" t="s">
        <v>159</v>
      </c>
      <c r="B152" s="109" t="s">
        <v>16</v>
      </c>
      <c r="C152" s="113">
        <v>48441.599999999999</v>
      </c>
      <c r="D152" s="113">
        <v>40629.9</v>
      </c>
      <c r="E152" s="114">
        <f t="shared" si="4"/>
        <v>1.1922648099060051</v>
      </c>
    </row>
    <row r="153" spans="1:5" s="103" customFormat="1" ht="18">
      <c r="A153" s="134" t="s">
        <v>160</v>
      </c>
      <c r="B153" s="109" t="s">
        <v>16</v>
      </c>
      <c r="C153" s="113">
        <v>47056.4</v>
      </c>
      <c r="D153" s="113">
        <v>39482.6</v>
      </c>
      <c r="E153" s="114">
        <f t="shared" si="4"/>
        <v>1.1918262728391749</v>
      </c>
    </row>
    <row r="154" spans="1:5" s="103" customFormat="1" ht="18">
      <c r="A154" s="134" t="s">
        <v>91</v>
      </c>
      <c r="B154" s="109" t="s">
        <v>16</v>
      </c>
      <c r="C154" s="113">
        <v>86203.7</v>
      </c>
      <c r="D154" s="113">
        <v>63717.599999999999</v>
      </c>
      <c r="E154" s="114">
        <f t="shared" si="4"/>
        <v>1.3529024947581203</v>
      </c>
    </row>
    <row r="155" spans="1:5" s="103" customFormat="1" ht="18">
      <c r="A155" s="138" t="s">
        <v>61</v>
      </c>
      <c r="B155" s="109" t="s">
        <v>6</v>
      </c>
      <c r="C155" s="113">
        <v>79.3</v>
      </c>
      <c r="D155" s="113">
        <v>75.400000000000006</v>
      </c>
      <c r="E155" s="114">
        <f t="shared" si="4"/>
        <v>1.0517241379310345</v>
      </c>
    </row>
    <row r="156" spans="1:5" s="103" customFormat="1" ht="18">
      <c r="A156" s="138" t="s">
        <v>62</v>
      </c>
      <c r="B156" s="109" t="s">
        <v>6</v>
      </c>
      <c r="C156" s="113">
        <v>5578.5</v>
      </c>
      <c r="D156" s="113">
        <v>4909</v>
      </c>
      <c r="E156" s="114">
        <f t="shared" si="4"/>
        <v>1.1363821552250968</v>
      </c>
    </row>
    <row r="157" spans="1:5" s="103" customFormat="1" ht="36">
      <c r="A157" s="112" t="s">
        <v>100</v>
      </c>
      <c r="B157" s="109" t="s">
        <v>16</v>
      </c>
      <c r="C157" s="121">
        <v>14248</v>
      </c>
      <c r="D157" s="121">
        <v>13272.5</v>
      </c>
      <c r="E157" s="114">
        <f>C157/D157</f>
        <v>1.0734978338670182</v>
      </c>
    </row>
    <row r="158" spans="1:5" s="103" customFormat="1" ht="54">
      <c r="A158" s="112" t="s">
        <v>63</v>
      </c>
      <c r="B158" s="109" t="s">
        <v>64</v>
      </c>
      <c r="C158" s="121" t="s">
        <v>173</v>
      </c>
      <c r="D158" s="121" t="s">
        <v>173</v>
      </c>
      <c r="E158" s="114"/>
    </row>
    <row r="159" spans="1:5" s="103" customFormat="1" ht="36">
      <c r="A159" s="112" t="s">
        <v>65</v>
      </c>
      <c r="B159" s="109" t="s">
        <v>38</v>
      </c>
      <c r="C159" s="129">
        <v>4.2</v>
      </c>
      <c r="D159" s="129">
        <v>5.17</v>
      </c>
      <c r="E159" s="114">
        <f>C159/D159</f>
        <v>0.81237911025145071</v>
      </c>
    </row>
    <row r="160" spans="1:5" s="103" customFormat="1" ht="18">
      <c r="A160" s="112" t="s">
        <v>66</v>
      </c>
      <c r="B160" s="109" t="s">
        <v>12</v>
      </c>
      <c r="C160" s="113">
        <v>14</v>
      </c>
      <c r="D160" s="121">
        <v>17.100000000000001</v>
      </c>
      <c r="E160" s="114">
        <f t="shared" si="4"/>
        <v>0.81871345029239762</v>
      </c>
    </row>
    <row r="161" spans="1:5" s="98" customFormat="1" ht="18">
      <c r="A161" s="112" t="s">
        <v>67</v>
      </c>
      <c r="B161" s="109" t="s">
        <v>69</v>
      </c>
      <c r="C161" s="118">
        <v>0</v>
      </c>
      <c r="D161" s="118">
        <v>0</v>
      </c>
      <c r="E161" s="114"/>
    </row>
    <row r="162" spans="1:5" s="98" customFormat="1" ht="18">
      <c r="A162" s="139" t="s">
        <v>68</v>
      </c>
      <c r="B162" s="109" t="s">
        <v>69</v>
      </c>
      <c r="C162" s="118">
        <v>0</v>
      </c>
      <c r="D162" s="118">
        <v>0</v>
      </c>
      <c r="E162" s="114"/>
    </row>
    <row r="163" spans="1:5" s="98" customFormat="1" ht="18">
      <c r="A163" s="140"/>
      <c r="B163" s="141"/>
      <c r="C163" s="142"/>
      <c r="D163" s="142"/>
      <c r="E163" s="143"/>
    </row>
    <row r="164" spans="1:5" s="98" customFormat="1" ht="18">
      <c r="A164" s="140"/>
      <c r="B164" s="141"/>
      <c r="C164" s="142"/>
      <c r="D164" s="142"/>
      <c r="E164" s="143"/>
    </row>
    <row r="165" spans="1:5" s="98" customFormat="1" ht="18">
      <c r="A165" s="140"/>
      <c r="B165" s="141"/>
      <c r="C165" s="142"/>
      <c r="D165" s="142"/>
      <c r="E165" s="143"/>
    </row>
    <row r="166" spans="1:5" s="100" customFormat="1" ht="42">
      <c r="A166" s="144" t="s">
        <v>171</v>
      </c>
      <c r="B166" s="145"/>
      <c r="C166" s="146"/>
      <c r="D166" s="204" t="s">
        <v>172</v>
      </c>
      <c r="E166" s="204"/>
    </row>
    <row r="167" spans="1:5" s="98" customFormat="1" ht="18">
      <c r="A167" s="140"/>
      <c r="B167" s="141"/>
      <c r="C167" s="142"/>
      <c r="D167" s="142"/>
      <c r="E167" s="143"/>
    </row>
    <row r="168" spans="1:5" s="98" customFormat="1" ht="18">
      <c r="A168" s="140"/>
      <c r="B168" s="141"/>
      <c r="C168" s="142"/>
      <c r="D168" s="142"/>
      <c r="E168" s="143"/>
    </row>
    <row r="169" spans="1:5" s="98" customFormat="1" ht="18">
      <c r="A169" s="140"/>
      <c r="B169" s="141"/>
      <c r="C169" s="142"/>
      <c r="D169" s="142"/>
      <c r="E169" s="143"/>
    </row>
    <row r="170" spans="1:5" s="98" customFormat="1" ht="18">
      <c r="A170" s="147" t="s">
        <v>205</v>
      </c>
      <c r="B170" s="141"/>
      <c r="C170" s="142"/>
      <c r="D170" s="142"/>
      <c r="E170" s="143"/>
    </row>
    <row r="171" spans="1:5" s="98" customFormat="1" ht="17.25" customHeight="1">
      <c r="A171" s="197" t="s">
        <v>182</v>
      </c>
      <c r="B171" s="197"/>
      <c r="C171" s="197"/>
      <c r="D171" s="197"/>
      <c r="E171" s="197"/>
    </row>
    <row r="172" spans="1:5" ht="15.6">
      <c r="A172" s="1"/>
      <c r="B172" s="2"/>
      <c r="C172" s="3"/>
      <c r="D172" s="3"/>
      <c r="E172" s="4"/>
    </row>
  </sheetData>
  <mergeCells count="12">
    <mergeCell ref="D1:E1"/>
    <mergeCell ref="A2:E2"/>
    <mergeCell ref="A3:E3"/>
    <mergeCell ref="A171:E171"/>
    <mergeCell ref="A79:E79"/>
    <mergeCell ref="A102:E102"/>
    <mergeCell ref="A5:E5"/>
    <mergeCell ref="A29:E29"/>
    <mergeCell ref="A62:E62"/>
    <mergeCell ref="D166:E166"/>
    <mergeCell ref="C65:C75"/>
    <mergeCell ref="C81:C86"/>
  </mergeCells>
  <phoneticPr fontId="17" type="noConversion"/>
  <printOptions horizontalCentered="1"/>
  <pageMargins left="0.86" right="0.15748031496062992" top="0.39370078740157483" bottom="0.39370078740157483" header="0" footer="0"/>
  <pageSetup paperSize="9" scale="59" fitToHeight="4" orientation="portrait" horizontalDpi="300" verticalDpi="300" r:id="rId1"/>
  <headerFooter alignWithMargins="0"/>
  <rowBreaks count="3" manualBreakCount="3">
    <brk id="40" max="4" man="1"/>
    <brk id="89" max="4" man="1"/>
    <brk id="13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83"/>
  <sheetViews>
    <sheetView tabSelected="1" view="pageBreakPreview" topLeftCell="A32" zoomScale="90" zoomScaleSheetLayoutView="90" workbookViewId="0">
      <selection activeCell="F58" sqref="F58"/>
    </sheetView>
  </sheetViews>
  <sheetFormatPr defaultColWidth="9.109375" defaultRowHeight="15.6"/>
  <cols>
    <col min="1" max="1" width="3.109375" style="6" customWidth="1"/>
    <col min="2" max="2" width="3.33203125" style="6" customWidth="1"/>
    <col min="3" max="3" width="9.109375" style="6"/>
    <col min="4" max="4" width="25.6640625" style="6" customWidth="1"/>
    <col min="5" max="5" width="15.109375" style="7" customWidth="1"/>
    <col min="6" max="6" width="14.109375" style="7" customWidth="1"/>
    <col min="7" max="7" width="15.5546875" style="7" customWidth="1"/>
    <col min="8" max="8" width="15.88671875" style="7" customWidth="1"/>
    <col min="9" max="9" width="15.33203125" style="7" customWidth="1"/>
    <col min="10" max="10" width="11.44140625" style="7" customWidth="1"/>
    <col min="11" max="11" width="13.33203125" style="7" customWidth="1"/>
    <col min="12" max="16384" width="9.109375" style="7"/>
  </cols>
  <sheetData>
    <row r="1" spans="1:22">
      <c r="A1" s="15"/>
      <c r="B1" s="15"/>
      <c r="C1" s="15"/>
      <c r="D1" s="15"/>
      <c r="E1" s="15"/>
      <c r="F1" s="208" t="s">
        <v>70</v>
      </c>
      <c r="G1" s="208"/>
      <c r="H1" s="208"/>
      <c r="I1" s="208"/>
      <c r="J1" s="208"/>
      <c r="K1" s="208"/>
    </row>
    <row r="2" spans="1:22" ht="44.25" customHeight="1">
      <c r="A2" s="218" t="s">
        <v>161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21" customHeight="1">
      <c r="A3" s="209" t="s">
        <v>242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>
      <c r="A4" s="10"/>
      <c r="B4" s="10"/>
      <c r="C4" s="10"/>
      <c r="D4" s="10"/>
      <c r="E4" s="10"/>
      <c r="F4" s="10"/>
      <c r="G4" s="10"/>
      <c r="H4" s="10"/>
      <c r="I4" s="10"/>
      <c r="J4" s="219" t="s">
        <v>93</v>
      </c>
      <c r="K4" s="219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s="14" customFormat="1" ht="82.5" customHeight="1">
      <c r="A5" s="220"/>
      <c r="B5" s="220"/>
      <c r="C5" s="220"/>
      <c r="D5" s="220"/>
      <c r="E5" s="55" t="s">
        <v>71</v>
      </c>
      <c r="F5" s="55" t="s">
        <v>72</v>
      </c>
      <c r="G5" s="55" t="s">
        <v>73</v>
      </c>
      <c r="H5" s="55" t="s">
        <v>74</v>
      </c>
      <c r="I5" s="154" t="s">
        <v>75</v>
      </c>
      <c r="J5" s="154" t="s">
        <v>62</v>
      </c>
      <c r="K5" s="154" t="s">
        <v>61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ht="51.75" customHeight="1">
      <c r="A6" s="210" t="s">
        <v>136</v>
      </c>
      <c r="B6" s="211"/>
      <c r="C6" s="211"/>
      <c r="D6" s="212"/>
      <c r="E6" s="78"/>
      <c r="F6" s="56">
        <v>176.5</v>
      </c>
      <c r="G6" s="56">
        <f>F6-H6</f>
        <v>155.5</v>
      </c>
      <c r="H6" s="56">
        <v>21</v>
      </c>
      <c r="I6" s="182">
        <v>106</v>
      </c>
      <c r="J6" s="185">
        <v>39.799999999999997</v>
      </c>
      <c r="K6" s="186">
        <v>0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7.25" customHeight="1">
      <c r="A7" s="285" t="s">
        <v>117</v>
      </c>
      <c r="B7" s="286"/>
      <c r="C7" s="286"/>
      <c r="D7" s="287"/>
      <c r="E7" s="170"/>
      <c r="F7" s="282">
        <v>176.5</v>
      </c>
      <c r="G7" s="282">
        <v>155.5</v>
      </c>
      <c r="H7" s="282">
        <v>21</v>
      </c>
      <c r="I7" s="283">
        <v>106</v>
      </c>
      <c r="J7" s="284">
        <v>6.6</v>
      </c>
      <c r="K7" s="284">
        <v>0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75" customHeight="1">
      <c r="A8" s="57"/>
      <c r="B8" s="221" t="s">
        <v>76</v>
      </c>
      <c r="C8" s="221"/>
      <c r="D8" s="222"/>
      <c r="E8" s="164"/>
      <c r="F8" s="171"/>
      <c r="G8" s="171"/>
      <c r="H8" s="171"/>
      <c r="I8" s="172"/>
      <c r="J8" s="171"/>
      <c r="K8" s="171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5.6" customHeight="1">
      <c r="A9" s="57"/>
      <c r="B9" s="215" t="s">
        <v>204</v>
      </c>
      <c r="C9" s="216"/>
      <c r="D9" s="217"/>
      <c r="E9" s="79"/>
      <c r="F9" s="171">
        <v>17.399999999999999</v>
      </c>
      <c r="G9" s="171">
        <f t="shared" ref="G9:G11" si="0">F9-H9</f>
        <v>15.799999999999999</v>
      </c>
      <c r="H9" s="171">
        <v>1.6</v>
      </c>
      <c r="I9" s="172">
        <v>6</v>
      </c>
      <c r="J9" s="171">
        <v>1.1000000000000001</v>
      </c>
      <c r="K9" s="171">
        <v>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15.6" customHeight="1">
      <c r="A10" s="57"/>
      <c r="B10" s="276" t="s">
        <v>245</v>
      </c>
      <c r="C10" s="276"/>
      <c r="D10" s="277"/>
      <c r="E10" s="79"/>
      <c r="F10" s="171">
        <v>33</v>
      </c>
      <c r="G10" s="171">
        <f t="shared" si="0"/>
        <v>29.4</v>
      </c>
      <c r="H10" s="171">
        <v>3.6</v>
      </c>
      <c r="I10" s="172">
        <v>1</v>
      </c>
      <c r="J10" s="171">
        <v>0</v>
      </c>
      <c r="K10" s="171">
        <v>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5.6" customHeight="1">
      <c r="A11" s="57"/>
      <c r="B11" s="276" t="s">
        <v>246</v>
      </c>
      <c r="C11" s="276"/>
      <c r="D11" s="277"/>
      <c r="E11" s="79"/>
      <c r="F11" s="171">
        <v>62.7</v>
      </c>
      <c r="G11" s="171">
        <f t="shared" si="0"/>
        <v>48.6</v>
      </c>
      <c r="H11" s="171">
        <v>14.1</v>
      </c>
      <c r="I11" s="172">
        <v>27</v>
      </c>
      <c r="J11" s="171">
        <v>5.9</v>
      </c>
      <c r="K11" s="171">
        <v>0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15.6" customHeight="1">
      <c r="A12" s="57"/>
      <c r="B12" s="213" t="s">
        <v>170</v>
      </c>
      <c r="C12" s="213"/>
      <c r="D12" s="214"/>
      <c r="E12" s="82"/>
      <c r="F12" s="171">
        <v>13.4</v>
      </c>
      <c r="G12" s="171">
        <v>13.4</v>
      </c>
      <c r="H12" s="171">
        <v>0.3</v>
      </c>
      <c r="I12" s="172">
        <v>6</v>
      </c>
      <c r="J12" s="58">
        <v>2.5</v>
      </c>
      <c r="K12" s="58">
        <v>0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>
      <c r="A13" s="225" t="s">
        <v>105</v>
      </c>
      <c r="B13" s="226"/>
      <c r="C13" s="226"/>
      <c r="D13" s="227"/>
      <c r="E13" s="83"/>
      <c r="F13" s="173">
        <v>470.2</v>
      </c>
      <c r="G13" s="173">
        <f>F13-H13</f>
        <v>389.7</v>
      </c>
      <c r="H13" s="56">
        <v>80.5</v>
      </c>
      <c r="I13" s="84">
        <v>857</v>
      </c>
      <c r="J13" s="93">
        <v>594.4</v>
      </c>
      <c r="K13" s="93">
        <v>9.9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5.6" customHeight="1">
      <c r="A14" s="57"/>
      <c r="B14" s="234" t="s">
        <v>77</v>
      </c>
      <c r="C14" s="234"/>
      <c r="D14" s="235"/>
      <c r="E14" s="85"/>
      <c r="F14" s="58"/>
      <c r="G14" s="58"/>
      <c r="H14" s="92"/>
      <c r="I14" s="80"/>
      <c r="J14" s="58"/>
      <c r="K14" s="5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8" customHeight="1">
      <c r="A15" s="285" t="s">
        <v>118</v>
      </c>
      <c r="B15" s="286"/>
      <c r="C15" s="286"/>
      <c r="D15" s="287"/>
      <c r="E15" s="288"/>
      <c r="F15" s="282">
        <v>191.2</v>
      </c>
      <c r="G15" s="282">
        <f t="shared" ref="G15" si="1">F15-H15</f>
        <v>118.99999999999999</v>
      </c>
      <c r="H15" s="282">
        <v>72.2</v>
      </c>
      <c r="I15" s="289">
        <v>145</v>
      </c>
      <c r="J15" s="282">
        <v>67</v>
      </c>
      <c r="K15" s="282">
        <v>0.42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5" customHeight="1">
      <c r="A16" s="57"/>
      <c r="B16" s="221" t="s">
        <v>76</v>
      </c>
      <c r="C16" s="221"/>
      <c r="D16" s="221"/>
      <c r="E16" s="164"/>
      <c r="F16" s="58"/>
      <c r="G16" s="58"/>
      <c r="H16" s="58"/>
      <c r="I16" s="80"/>
      <c r="J16" s="58"/>
      <c r="K16" s="5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5.6" customHeight="1">
      <c r="A17" s="61"/>
      <c r="B17" s="223" t="s">
        <v>179</v>
      </c>
      <c r="C17" s="223"/>
      <c r="D17" s="223"/>
      <c r="E17" s="174"/>
      <c r="F17" s="171">
        <v>187.8</v>
      </c>
      <c r="G17" s="171">
        <f>F17-H17</f>
        <v>115.80000000000001</v>
      </c>
      <c r="H17" s="171">
        <v>72</v>
      </c>
      <c r="I17" s="172">
        <v>145</v>
      </c>
      <c r="J17" s="171">
        <v>66.400000000000006</v>
      </c>
      <c r="K17" s="171">
        <v>0.42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48" customHeight="1">
      <c r="A18" s="290" t="s">
        <v>119</v>
      </c>
      <c r="B18" s="291"/>
      <c r="C18" s="291"/>
      <c r="D18" s="292"/>
      <c r="E18" s="293"/>
      <c r="F18" s="282">
        <v>152.5</v>
      </c>
      <c r="G18" s="282">
        <f>F18-H18</f>
        <v>147.69999999999999</v>
      </c>
      <c r="H18" s="282">
        <v>4.8</v>
      </c>
      <c r="I18" s="289">
        <v>34</v>
      </c>
      <c r="J18" s="282">
        <v>13.3</v>
      </c>
      <c r="K18" s="282"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7.25" customHeight="1">
      <c r="A19" s="57"/>
      <c r="B19" s="221" t="s">
        <v>76</v>
      </c>
      <c r="C19" s="221"/>
      <c r="D19" s="222"/>
      <c r="E19" s="79"/>
      <c r="F19" s="58"/>
      <c r="G19" s="58"/>
      <c r="H19" s="58"/>
      <c r="I19" s="80"/>
      <c r="J19" s="58"/>
      <c r="K19" s="5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18" customHeight="1">
      <c r="A20" s="57"/>
      <c r="B20" s="166"/>
      <c r="C20" s="213" t="s">
        <v>198</v>
      </c>
      <c r="D20" s="214"/>
      <c r="E20" s="81"/>
      <c r="F20" s="171">
        <v>140.5</v>
      </c>
      <c r="G20" s="171">
        <f t="shared" ref="G20:G21" si="2">F20-H20</f>
        <v>135.80000000000001</v>
      </c>
      <c r="H20" s="171">
        <v>4.7</v>
      </c>
      <c r="I20" s="172">
        <v>33</v>
      </c>
      <c r="J20" s="171">
        <v>6.6</v>
      </c>
      <c r="K20" s="171">
        <v>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18" customHeight="1">
      <c r="A21" s="57"/>
      <c r="B21" s="167"/>
      <c r="C21" s="238" t="s">
        <v>247</v>
      </c>
      <c r="D21" s="239"/>
      <c r="E21" s="79"/>
      <c r="F21" s="92">
        <v>5.2</v>
      </c>
      <c r="G21" s="92">
        <f t="shared" si="2"/>
        <v>5.17</v>
      </c>
      <c r="H21" s="294">
        <v>0.03</v>
      </c>
      <c r="I21" s="88">
        <v>1</v>
      </c>
      <c r="J21" s="92">
        <v>0</v>
      </c>
      <c r="K21" s="92">
        <v>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3.75" customHeight="1">
      <c r="A22" s="297" t="s">
        <v>232</v>
      </c>
      <c r="B22" s="298"/>
      <c r="C22" s="298"/>
      <c r="D22" s="298"/>
      <c r="E22" s="89"/>
      <c r="F22" s="282">
        <v>118.7</v>
      </c>
      <c r="G22" s="282">
        <f>G24</f>
        <v>116</v>
      </c>
      <c r="H22" s="282">
        <v>2.7</v>
      </c>
      <c r="I22" s="289">
        <v>20</v>
      </c>
      <c r="J22" s="282">
        <v>7.8</v>
      </c>
      <c r="K22" s="282">
        <v>0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18" customHeight="1">
      <c r="A23" s="62"/>
      <c r="B23" s="295" t="s">
        <v>76</v>
      </c>
      <c r="C23" s="295"/>
      <c r="D23" s="296"/>
      <c r="E23" s="85"/>
      <c r="F23" s="58"/>
      <c r="G23" s="58"/>
      <c r="H23" s="58"/>
      <c r="I23" s="80"/>
      <c r="J23" s="58"/>
      <c r="K23" s="5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18" customHeight="1">
      <c r="A24" s="168"/>
      <c r="B24" s="169"/>
      <c r="C24" s="236" t="s">
        <v>174</v>
      </c>
      <c r="D24" s="237"/>
      <c r="E24" s="86"/>
      <c r="F24" s="171">
        <v>118.7</v>
      </c>
      <c r="G24" s="171">
        <f>F24-H24</f>
        <v>116</v>
      </c>
      <c r="H24" s="171">
        <v>2.7</v>
      </c>
      <c r="I24" s="172">
        <v>20</v>
      </c>
      <c r="J24" s="171">
        <v>5.5</v>
      </c>
      <c r="K24" s="171">
        <v>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48" customHeight="1">
      <c r="A25" s="225" t="s">
        <v>103</v>
      </c>
      <c r="B25" s="226"/>
      <c r="C25" s="226"/>
      <c r="D25" s="227"/>
      <c r="E25" s="176"/>
      <c r="F25" s="91">
        <v>358.3</v>
      </c>
      <c r="G25" s="91">
        <f>F25-H25</f>
        <v>360.8</v>
      </c>
      <c r="H25" s="91">
        <v>-2.5</v>
      </c>
      <c r="I25" s="87">
        <v>337</v>
      </c>
      <c r="J25" s="91">
        <v>205</v>
      </c>
      <c r="K25" s="91">
        <v>1.5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15.6" customHeight="1">
      <c r="A26" s="228" t="s">
        <v>76</v>
      </c>
      <c r="B26" s="229"/>
      <c r="C26" s="229"/>
      <c r="D26" s="230"/>
      <c r="E26" s="177"/>
      <c r="F26" s="92"/>
      <c r="G26" s="92"/>
      <c r="H26" s="92"/>
      <c r="I26" s="88"/>
      <c r="J26" s="92"/>
      <c r="K26" s="92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15.75" customHeight="1">
      <c r="A27" s="57"/>
      <c r="B27" s="166"/>
      <c r="C27" s="213" t="s">
        <v>188</v>
      </c>
      <c r="D27" s="214"/>
      <c r="E27" s="81"/>
      <c r="F27" s="171">
        <v>137.1</v>
      </c>
      <c r="G27" s="171">
        <f>F27-H27</f>
        <v>130.9</v>
      </c>
      <c r="H27" s="171">
        <v>6.2</v>
      </c>
      <c r="I27" s="172">
        <v>34</v>
      </c>
      <c r="J27" s="171">
        <v>5.9</v>
      </c>
      <c r="K27" s="171">
        <v>0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5.75" customHeight="1">
      <c r="A28" s="57"/>
      <c r="B28" s="76"/>
      <c r="C28" s="213" t="s">
        <v>248</v>
      </c>
      <c r="D28" s="214"/>
      <c r="E28" s="82"/>
      <c r="F28" s="171">
        <v>10.5</v>
      </c>
      <c r="G28" s="171">
        <f>F28-H28</f>
        <v>9.1</v>
      </c>
      <c r="H28" s="171">
        <v>1.4</v>
      </c>
      <c r="I28" s="172">
        <v>10</v>
      </c>
      <c r="J28" s="171">
        <v>3.4</v>
      </c>
      <c r="K28" s="171">
        <v>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5.75" customHeight="1">
      <c r="A29" s="57"/>
      <c r="B29" s="76"/>
      <c r="C29" s="213" t="s">
        <v>249</v>
      </c>
      <c r="D29" s="214"/>
      <c r="E29" s="82"/>
      <c r="F29" s="171">
        <v>111.3</v>
      </c>
      <c r="G29" s="171">
        <f>F29-H29</f>
        <v>138.30000000000001</v>
      </c>
      <c r="H29" s="171">
        <v>-27</v>
      </c>
      <c r="I29" s="172">
        <v>90</v>
      </c>
      <c r="J29" s="171">
        <v>40.700000000000003</v>
      </c>
      <c r="K29" s="171">
        <v>0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7.25" customHeight="1">
      <c r="A30" s="57"/>
      <c r="B30" s="76"/>
      <c r="C30" s="223" t="s">
        <v>199</v>
      </c>
      <c r="D30" s="231"/>
      <c r="E30" s="178"/>
      <c r="F30" s="171">
        <v>99.4</v>
      </c>
      <c r="G30" s="171">
        <v>45.1</v>
      </c>
      <c r="H30" s="171">
        <v>17.100000000000001</v>
      </c>
      <c r="I30" s="172">
        <v>32</v>
      </c>
      <c r="J30" s="171">
        <v>15.1</v>
      </c>
      <c r="K30" s="171">
        <v>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66" customHeight="1">
      <c r="A31" s="225" t="s">
        <v>120</v>
      </c>
      <c r="B31" s="226"/>
      <c r="C31" s="226"/>
      <c r="D31" s="227"/>
      <c r="E31" s="89"/>
      <c r="F31" s="56">
        <v>132.80000000000001</v>
      </c>
      <c r="G31" s="56">
        <f>F31-H31</f>
        <v>135.9</v>
      </c>
      <c r="H31" s="56">
        <v>-3.1</v>
      </c>
      <c r="I31" s="90">
        <v>157</v>
      </c>
      <c r="J31" s="56">
        <v>79.2</v>
      </c>
      <c r="K31" s="56">
        <v>2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7.25" customHeight="1">
      <c r="A32" s="228" t="s">
        <v>76</v>
      </c>
      <c r="B32" s="229"/>
      <c r="C32" s="229"/>
      <c r="D32" s="230"/>
      <c r="E32" s="79"/>
      <c r="F32" s="58"/>
      <c r="G32" s="58"/>
      <c r="H32" s="92"/>
      <c r="I32" s="80"/>
      <c r="J32" s="58"/>
      <c r="K32" s="5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5.6" customHeight="1">
      <c r="A33" s="57"/>
      <c r="B33" s="166"/>
      <c r="C33" s="213" t="s">
        <v>180</v>
      </c>
      <c r="D33" s="214"/>
      <c r="E33" s="81"/>
      <c r="F33" s="171">
        <v>70.599999999999994</v>
      </c>
      <c r="G33" s="171">
        <f>F33-H33</f>
        <v>72.899999999999991</v>
      </c>
      <c r="H33" s="171">
        <v>-2.2999999999999998</v>
      </c>
      <c r="I33" s="172">
        <v>70</v>
      </c>
      <c r="J33" s="171">
        <v>33.799999999999997</v>
      </c>
      <c r="K33" s="171">
        <v>0.1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5.6" customHeight="1">
      <c r="A34" s="57"/>
      <c r="B34" s="167"/>
      <c r="C34" s="223" t="s">
        <v>231</v>
      </c>
      <c r="D34" s="224"/>
      <c r="E34" s="85"/>
      <c r="F34" s="171">
        <v>59.1</v>
      </c>
      <c r="G34" s="171">
        <f>F34-H34</f>
        <v>61.6</v>
      </c>
      <c r="H34" s="171">
        <v>-2.5</v>
      </c>
      <c r="I34" s="172">
        <v>53</v>
      </c>
      <c r="J34" s="171">
        <v>24.5</v>
      </c>
      <c r="K34" s="171">
        <v>0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6.5" customHeight="1">
      <c r="A35" s="225" t="s">
        <v>138</v>
      </c>
      <c r="B35" s="226"/>
      <c r="C35" s="226"/>
      <c r="D35" s="227"/>
      <c r="E35" s="83"/>
      <c r="F35" s="56">
        <v>146.1</v>
      </c>
      <c r="G35" s="56">
        <f>F35-H35</f>
        <v>130.69999999999999</v>
      </c>
      <c r="H35" s="56">
        <v>15.4</v>
      </c>
      <c r="I35" s="90">
        <v>34</v>
      </c>
      <c r="J35" s="56">
        <v>13</v>
      </c>
      <c r="K35" s="56">
        <v>0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6.5" customHeight="1">
      <c r="A36" s="57"/>
      <c r="B36" s="221" t="s">
        <v>76</v>
      </c>
      <c r="C36" s="221"/>
      <c r="D36" s="222"/>
      <c r="E36" s="85"/>
      <c r="F36" s="58"/>
      <c r="G36" s="58"/>
      <c r="H36" s="58"/>
      <c r="I36" s="80"/>
      <c r="J36" s="59"/>
      <c r="K36" s="59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15.6" customHeight="1">
      <c r="A37" s="57"/>
      <c r="B37" s="165"/>
      <c r="C37" s="232" t="s">
        <v>200</v>
      </c>
      <c r="D37" s="233"/>
      <c r="E37" s="85"/>
      <c r="F37" s="171">
        <v>108.5</v>
      </c>
      <c r="G37" s="171">
        <f>F37-H37</f>
        <v>98</v>
      </c>
      <c r="H37" s="171">
        <v>10.5</v>
      </c>
      <c r="I37" s="172">
        <v>10</v>
      </c>
      <c r="J37" s="171">
        <v>2.5</v>
      </c>
      <c r="K37" s="171">
        <v>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.6" customHeight="1">
      <c r="A38" s="57"/>
      <c r="B38" s="166"/>
      <c r="C38" s="223" t="s">
        <v>189</v>
      </c>
      <c r="D38" s="231"/>
      <c r="E38" s="81"/>
      <c r="F38" s="171">
        <v>28.5</v>
      </c>
      <c r="G38" s="171">
        <f>F38-H38</f>
        <v>25.8</v>
      </c>
      <c r="H38" s="171">
        <v>2.7</v>
      </c>
      <c r="I38" s="172">
        <v>15</v>
      </c>
      <c r="J38" s="171">
        <v>10.5</v>
      </c>
      <c r="K38" s="171">
        <v>0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48.75" customHeight="1">
      <c r="A39" s="225" t="s">
        <v>139</v>
      </c>
      <c r="B39" s="226"/>
      <c r="C39" s="226"/>
      <c r="D39" s="227"/>
      <c r="E39" s="89"/>
      <c r="F39" s="56">
        <v>1112.8</v>
      </c>
      <c r="G39" s="56">
        <f>F39-H39</f>
        <v>990.59999999999991</v>
      </c>
      <c r="H39" s="56">
        <v>122.2</v>
      </c>
      <c r="I39" s="90">
        <v>421</v>
      </c>
      <c r="J39" s="56">
        <v>170.2</v>
      </c>
      <c r="K39" s="56">
        <v>0.31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5.6" customHeight="1">
      <c r="A40" s="57"/>
      <c r="B40" s="221" t="s">
        <v>76</v>
      </c>
      <c r="C40" s="221"/>
      <c r="D40" s="222"/>
      <c r="E40" s="79"/>
      <c r="F40" s="171"/>
      <c r="G40" s="171"/>
      <c r="H40" s="171"/>
      <c r="I40" s="80"/>
      <c r="J40" s="59"/>
      <c r="K40" s="59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>
      <c r="A41" s="57"/>
      <c r="B41" s="167"/>
      <c r="C41" s="232" t="s">
        <v>209</v>
      </c>
      <c r="D41" s="233"/>
      <c r="E41" s="164"/>
      <c r="F41" s="175">
        <v>119.5</v>
      </c>
      <c r="G41" s="175">
        <f>F41-H41</f>
        <v>106.7</v>
      </c>
      <c r="H41" s="171">
        <v>12.8</v>
      </c>
      <c r="I41" s="172">
        <v>11</v>
      </c>
      <c r="J41" s="171">
        <v>2.7</v>
      </c>
      <c r="K41" s="171">
        <v>0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>
      <c r="A42" s="57"/>
      <c r="B42" s="189"/>
      <c r="C42" s="232" t="s">
        <v>250</v>
      </c>
      <c r="D42" s="233"/>
      <c r="E42" s="86"/>
      <c r="F42" s="175">
        <v>206.7</v>
      </c>
      <c r="G42" s="175">
        <f>F42-H42</f>
        <v>196.2</v>
      </c>
      <c r="H42" s="171">
        <v>10.5</v>
      </c>
      <c r="I42" s="179">
        <v>1</v>
      </c>
      <c r="J42" s="175">
        <v>0</v>
      </c>
      <c r="K42" s="175">
        <v>0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>
      <c r="A43" s="57"/>
      <c r="B43" s="189"/>
      <c r="C43" s="232" t="s">
        <v>251</v>
      </c>
      <c r="D43" s="233"/>
      <c r="E43" s="86"/>
      <c r="F43" s="175">
        <v>75.599999999999994</v>
      </c>
      <c r="G43" s="175">
        <f>F43-H43</f>
        <v>70.199999999999989</v>
      </c>
      <c r="H43" s="171">
        <v>5.4</v>
      </c>
      <c r="I43" s="179">
        <v>5</v>
      </c>
      <c r="J43" s="175">
        <v>0.7</v>
      </c>
      <c r="K43" s="175">
        <v>0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>
      <c r="A44" s="57"/>
      <c r="B44" s="189"/>
      <c r="C44" s="232" t="s">
        <v>252</v>
      </c>
      <c r="D44" s="233"/>
      <c r="E44" s="86"/>
      <c r="F44" s="175">
        <v>117</v>
      </c>
      <c r="G44" s="175">
        <f>F44-H44</f>
        <v>93.8</v>
      </c>
      <c r="H44" s="171">
        <v>23.2</v>
      </c>
      <c r="I44" s="179">
        <v>9</v>
      </c>
      <c r="J44" s="175">
        <v>3.7</v>
      </c>
      <c r="K44" s="175">
        <v>0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6.5" customHeight="1">
      <c r="A45" s="61"/>
      <c r="B45" s="63"/>
      <c r="C45" s="213" t="s">
        <v>201</v>
      </c>
      <c r="D45" s="214"/>
      <c r="E45" s="86"/>
      <c r="F45" s="175">
        <v>129</v>
      </c>
      <c r="G45" s="175">
        <f>F45-H45</f>
        <v>125.1</v>
      </c>
      <c r="H45" s="171">
        <v>3.9</v>
      </c>
      <c r="I45" s="179">
        <v>41</v>
      </c>
      <c r="J45" s="175">
        <v>15.5</v>
      </c>
      <c r="K45" s="175">
        <v>0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6.5" customHeight="1">
      <c r="A46" s="225" t="s">
        <v>233</v>
      </c>
      <c r="B46" s="226"/>
      <c r="C46" s="226"/>
      <c r="D46" s="227"/>
      <c r="E46" s="83"/>
      <c r="F46" s="56">
        <v>107</v>
      </c>
      <c r="G46" s="56">
        <f>F46-H46</f>
        <v>80</v>
      </c>
      <c r="H46" s="56">
        <v>27</v>
      </c>
      <c r="I46" s="90">
        <v>1667</v>
      </c>
      <c r="J46" s="56">
        <v>1774.7</v>
      </c>
      <c r="K46" s="56">
        <v>39.4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6.5" customHeight="1">
      <c r="A47" s="60"/>
      <c r="B47" s="221" t="s">
        <v>76</v>
      </c>
      <c r="C47" s="221"/>
      <c r="D47" s="222"/>
      <c r="E47" s="79"/>
      <c r="F47" s="58"/>
      <c r="G47" s="58"/>
      <c r="H47" s="175"/>
      <c r="I47" s="80"/>
      <c r="J47" s="58"/>
      <c r="K47" s="5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16.5" customHeight="1">
      <c r="A48" s="60"/>
      <c r="B48" s="166"/>
      <c r="C48" s="213" t="s">
        <v>202</v>
      </c>
      <c r="D48" s="214"/>
      <c r="E48" s="81"/>
      <c r="F48" s="171">
        <v>20.8</v>
      </c>
      <c r="G48" s="171">
        <f>F48-H48</f>
        <v>17.600000000000001</v>
      </c>
      <c r="H48" s="171">
        <v>3.2</v>
      </c>
      <c r="I48" s="172">
        <v>6</v>
      </c>
      <c r="J48" s="171">
        <v>1.1000000000000001</v>
      </c>
      <c r="K48" s="171">
        <v>0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16.5" customHeight="1">
      <c r="A49" s="60"/>
      <c r="B49" s="189"/>
      <c r="C49" s="213" t="s">
        <v>254</v>
      </c>
      <c r="D49" s="214"/>
      <c r="E49" s="79"/>
      <c r="F49" s="171">
        <v>35.200000000000003</v>
      </c>
      <c r="G49" s="171">
        <f>F49-H49</f>
        <v>18.800000000000004</v>
      </c>
      <c r="H49" s="171">
        <v>16.399999999999999</v>
      </c>
      <c r="I49" s="172">
        <v>1</v>
      </c>
      <c r="J49" s="171">
        <v>0</v>
      </c>
      <c r="K49" s="171">
        <v>0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6.5" customHeight="1">
      <c r="A50" s="60"/>
      <c r="B50" s="167"/>
      <c r="C50" s="223" t="s">
        <v>253</v>
      </c>
      <c r="D50" s="224"/>
      <c r="E50" s="79"/>
      <c r="F50" s="171">
        <v>45.7</v>
      </c>
      <c r="G50" s="171">
        <f>F50-H50</f>
        <v>40.800000000000004</v>
      </c>
      <c r="H50" s="171">
        <v>4.9000000000000004</v>
      </c>
      <c r="I50" s="172">
        <v>4</v>
      </c>
      <c r="J50" s="171">
        <v>1.2</v>
      </c>
      <c r="K50" s="171">
        <v>0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200000000000003" customHeight="1">
      <c r="A51" s="225" t="s">
        <v>255</v>
      </c>
      <c r="B51" s="226"/>
      <c r="C51" s="226"/>
      <c r="D51" s="227"/>
      <c r="E51" s="79"/>
      <c r="F51" s="278">
        <v>46.3</v>
      </c>
      <c r="G51" s="278">
        <f>F51-H51</f>
        <v>39.4</v>
      </c>
      <c r="H51" s="56">
        <v>6.9</v>
      </c>
      <c r="I51" s="279">
        <v>14</v>
      </c>
      <c r="J51" s="278">
        <v>5.8</v>
      </c>
      <c r="K51" s="278">
        <v>0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16.2" customHeight="1">
      <c r="A52" s="187"/>
      <c r="B52" s="188"/>
      <c r="C52" s="223" t="s">
        <v>256</v>
      </c>
      <c r="D52" s="224"/>
      <c r="E52" s="79"/>
      <c r="F52" s="171">
        <v>14.9</v>
      </c>
      <c r="G52" s="171">
        <f>F52-H52</f>
        <v>12.9</v>
      </c>
      <c r="H52" s="171">
        <v>2</v>
      </c>
      <c r="I52" s="172">
        <v>11</v>
      </c>
      <c r="J52" s="171">
        <v>5.7</v>
      </c>
      <c r="K52" s="171">
        <v>0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16.2" customHeight="1">
      <c r="A53" s="187"/>
      <c r="B53" s="188"/>
      <c r="C53" s="223" t="s">
        <v>257</v>
      </c>
      <c r="D53" s="224"/>
      <c r="E53" s="79"/>
      <c r="F53" s="171">
        <v>31.1</v>
      </c>
      <c r="G53" s="171">
        <f>F53-H53</f>
        <v>26.200000000000003</v>
      </c>
      <c r="H53" s="171">
        <v>4.9000000000000004</v>
      </c>
      <c r="I53" s="172">
        <v>1</v>
      </c>
      <c r="J53" s="171">
        <v>0</v>
      </c>
      <c r="K53" s="171">
        <v>0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15.6" customHeight="1">
      <c r="A54" s="225" t="s">
        <v>0</v>
      </c>
      <c r="B54" s="226"/>
      <c r="C54" s="226"/>
      <c r="D54" s="227"/>
      <c r="E54" s="89"/>
      <c r="F54" s="56">
        <v>379.8</v>
      </c>
      <c r="G54" s="56">
        <f>F54-H54</f>
        <v>354.8</v>
      </c>
      <c r="H54" s="56">
        <v>25</v>
      </c>
      <c r="I54" s="90">
        <v>3939</v>
      </c>
      <c r="J54" s="56">
        <v>2696.4</v>
      </c>
      <c r="K54" s="56">
        <v>26.2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15.6" customHeight="1">
      <c r="A55" s="57"/>
      <c r="B55" s="221" t="s">
        <v>76</v>
      </c>
      <c r="C55" s="221"/>
      <c r="D55" s="222"/>
      <c r="E55" s="79"/>
      <c r="F55" s="58"/>
      <c r="G55" s="58"/>
      <c r="H55" s="171"/>
      <c r="I55" s="80"/>
      <c r="J55" s="58"/>
      <c r="K55" s="5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5.75" customHeight="1">
      <c r="A56" s="57"/>
      <c r="B56" s="166"/>
      <c r="C56" s="213" t="s">
        <v>190</v>
      </c>
      <c r="D56" s="214"/>
      <c r="E56" s="81"/>
      <c r="F56" s="171">
        <v>53.2</v>
      </c>
      <c r="G56" s="171">
        <f>F56-H56</f>
        <v>50.6</v>
      </c>
      <c r="H56" s="171">
        <v>2.6</v>
      </c>
      <c r="I56" s="172">
        <v>70</v>
      </c>
      <c r="J56" s="171">
        <v>30.7</v>
      </c>
      <c r="K56" s="171">
        <v>0.11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16.2" customHeight="1" thickBot="1">
      <c r="A57" s="57"/>
      <c r="B57" s="76"/>
      <c r="C57" s="241" t="s">
        <v>191</v>
      </c>
      <c r="D57" s="242"/>
      <c r="E57" s="79"/>
      <c r="F57" s="171">
        <v>39.6</v>
      </c>
      <c r="G57" s="171">
        <f>F57-H57</f>
        <v>39.53</v>
      </c>
      <c r="H57" s="193">
        <v>7.0000000000000007E-2</v>
      </c>
      <c r="I57" s="172">
        <v>50</v>
      </c>
      <c r="J57" s="171">
        <v>17.8</v>
      </c>
      <c r="K57" s="171">
        <v>0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3" customHeight="1" thickTop="1" thickBot="1">
      <c r="A58" s="243" t="s">
        <v>137</v>
      </c>
      <c r="B58" s="244"/>
      <c r="C58" s="244"/>
      <c r="D58" s="245"/>
      <c r="E58" s="180"/>
      <c r="F58" s="280">
        <v>2929.8</v>
      </c>
      <c r="G58" s="280">
        <v>2637.4</v>
      </c>
      <c r="H58" s="181">
        <v>292.39999999999998</v>
      </c>
      <c r="I58" s="281">
        <v>7532</v>
      </c>
      <c r="J58" s="280">
        <v>5578.5</v>
      </c>
      <c r="K58" s="280">
        <v>79.3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16.2" thickTop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25"/>
      <c r="M60" s="25"/>
      <c r="N60" s="11"/>
      <c r="O60" s="11"/>
      <c r="P60" s="11"/>
      <c r="Q60" s="11"/>
      <c r="R60" s="11"/>
      <c r="S60" s="11"/>
      <c r="T60" s="11"/>
      <c r="U60" s="11"/>
      <c r="V60" s="11"/>
    </row>
    <row r="61" spans="1:2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8">
      <c r="A62" s="246" t="s">
        <v>203</v>
      </c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16.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8"/>
      <c r="M64" s="8"/>
      <c r="N64" s="12"/>
      <c r="O64" s="8"/>
      <c r="P64" s="8"/>
      <c r="Q64" s="8"/>
      <c r="R64" s="8"/>
      <c r="S64" s="8"/>
      <c r="T64" s="8"/>
      <c r="U64" s="8"/>
      <c r="V64" s="8"/>
    </row>
    <row r="65" spans="1:22" ht="1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18" customHeight="1">
      <c r="A66" s="10" t="s">
        <v>205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14.25" customHeight="1">
      <c r="A67" s="240" t="s">
        <v>182</v>
      </c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15.75" customHeight="1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12.75" customHeight="1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15.75" customHeight="1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16.5" customHeight="1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>
      <c r="A72" s="9"/>
      <c r="B72" s="9"/>
      <c r="C72" s="9"/>
      <c r="D72" s="9"/>
      <c r="E72" s="8"/>
      <c r="F72" s="8"/>
      <c r="G72" s="8"/>
      <c r="H72" s="10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>
      <c r="A73" s="9"/>
      <c r="B73" s="9"/>
      <c r="C73" s="9"/>
      <c r="D73" s="9"/>
      <c r="E73" s="8"/>
      <c r="F73" s="8"/>
      <c r="G73" s="8"/>
      <c r="H73" s="10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>
      <c r="A74" s="9"/>
      <c r="B74" s="9"/>
      <c r="C74" s="9"/>
      <c r="D74" s="9"/>
      <c r="E74" s="8"/>
      <c r="F74" s="8"/>
      <c r="G74" s="8"/>
      <c r="H74" s="10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>
      <c r="A75" s="9"/>
      <c r="B75" s="9"/>
      <c r="C75" s="9"/>
      <c r="D75" s="9"/>
      <c r="E75" s="8"/>
      <c r="F75" s="8"/>
      <c r="G75" s="8"/>
      <c r="H75" s="10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>
      <c r="A76" s="9"/>
      <c r="B76" s="9"/>
      <c r="C76" s="9"/>
      <c r="D76" s="9"/>
      <c r="E76" s="8"/>
      <c r="F76" s="8"/>
      <c r="G76" s="8"/>
      <c r="H76" s="10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>
      <c r="A77" s="9"/>
      <c r="B77" s="9"/>
      <c r="C77" s="9"/>
      <c r="D77" s="9"/>
      <c r="E77" s="8"/>
      <c r="F77" s="8"/>
      <c r="G77" s="8"/>
      <c r="H77" s="10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>
      <c r="A78" s="9"/>
      <c r="B78" s="9"/>
      <c r="C78" s="9"/>
      <c r="D78" s="9"/>
      <c r="E78" s="8"/>
      <c r="F78" s="8"/>
      <c r="G78" s="8"/>
      <c r="H78" s="10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>
      <c r="A79" s="9"/>
      <c r="B79" s="9"/>
      <c r="C79" s="9"/>
      <c r="D79" s="9"/>
      <c r="E79" s="8"/>
      <c r="F79" s="8"/>
      <c r="G79" s="8"/>
      <c r="H79" s="10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>
      <c r="A80" s="9"/>
      <c r="B80" s="9"/>
      <c r="C80" s="9"/>
      <c r="D80" s="9"/>
      <c r="E80" s="8"/>
      <c r="F80" s="8"/>
      <c r="G80" s="8"/>
      <c r="H80" s="10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>
      <c r="A81" s="9"/>
      <c r="B81" s="9"/>
      <c r="C81" s="9"/>
      <c r="D81" s="9"/>
      <c r="E81" s="8"/>
      <c r="F81" s="8"/>
      <c r="G81" s="8"/>
      <c r="H81" s="10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>
      <c r="A82" s="9"/>
      <c r="B82" s="9"/>
      <c r="C82" s="9"/>
      <c r="D82" s="9"/>
      <c r="E82" s="8"/>
      <c r="F82" s="8"/>
      <c r="G82" s="8"/>
      <c r="H82" s="10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>
      <c r="A83" s="9"/>
      <c r="B83" s="9"/>
      <c r="C83" s="9"/>
      <c r="D83" s="9"/>
      <c r="E83" s="8"/>
      <c r="F83" s="8"/>
      <c r="G83" s="8"/>
      <c r="H83" s="10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</sheetData>
  <mergeCells count="60">
    <mergeCell ref="A67:K67"/>
    <mergeCell ref="A39:D39"/>
    <mergeCell ref="B40:D40"/>
    <mergeCell ref="A46:D46"/>
    <mergeCell ref="B47:D47"/>
    <mergeCell ref="C57:D57"/>
    <mergeCell ref="A58:D58"/>
    <mergeCell ref="A54:D54"/>
    <mergeCell ref="C48:D48"/>
    <mergeCell ref="A62:K62"/>
    <mergeCell ref="C56:D56"/>
    <mergeCell ref="C42:D42"/>
    <mergeCell ref="C43:D43"/>
    <mergeCell ref="C44:D44"/>
    <mergeCell ref="C49:D49"/>
    <mergeCell ref="A51:D51"/>
    <mergeCell ref="B19:D19"/>
    <mergeCell ref="B17:D17"/>
    <mergeCell ref="C20:D20"/>
    <mergeCell ref="A22:D22"/>
    <mergeCell ref="C24:D24"/>
    <mergeCell ref="C21:D21"/>
    <mergeCell ref="B23:D23"/>
    <mergeCell ref="A13:D13"/>
    <mergeCell ref="B14:D14"/>
    <mergeCell ref="A15:D15"/>
    <mergeCell ref="B16:D16"/>
    <mergeCell ref="A18:D18"/>
    <mergeCell ref="C38:D38"/>
    <mergeCell ref="C45:D45"/>
    <mergeCell ref="A35:D35"/>
    <mergeCell ref="C37:D37"/>
    <mergeCell ref="B55:D55"/>
    <mergeCell ref="C41:D41"/>
    <mergeCell ref="C50:D50"/>
    <mergeCell ref="B36:D36"/>
    <mergeCell ref="C52:D52"/>
    <mergeCell ref="C53:D53"/>
    <mergeCell ref="C34:D34"/>
    <mergeCell ref="A25:D25"/>
    <mergeCell ref="A26:D26"/>
    <mergeCell ref="C27:D27"/>
    <mergeCell ref="C30:D30"/>
    <mergeCell ref="A31:D31"/>
    <mergeCell ref="A32:D32"/>
    <mergeCell ref="C33:D33"/>
    <mergeCell ref="C28:D28"/>
    <mergeCell ref="C29:D29"/>
    <mergeCell ref="F1:K1"/>
    <mergeCell ref="A3:K3"/>
    <mergeCell ref="A6:D6"/>
    <mergeCell ref="B12:D12"/>
    <mergeCell ref="A7:D7"/>
    <mergeCell ref="B9:D9"/>
    <mergeCell ref="A2:K2"/>
    <mergeCell ref="J4:K4"/>
    <mergeCell ref="A5:D5"/>
    <mergeCell ref="B8:D8"/>
    <mergeCell ref="B10:D10"/>
    <mergeCell ref="B11:D11"/>
  </mergeCells>
  <phoneticPr fontId="17" type="noConversion"/>
  <printOptions horizontalCentered="1"/>
  <pageMargins left="0.78740157480314965" right="0.39370078740157483" top="0.19685039370078741" bottom="0.19685039370078741" header="0" footer="0"/>
  <pageSetup paperSize="9" scale="55" fitToHeight="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79"/>
  <sheetViews>
    <sheetView view="pageBreakPreview" zoomScale="60" zoomScaleNormal="80" workbookViewId="0">
      <selection activeCell="C20" sqref="C20"/>
    </sheetView>
  </sheetViews>
  <sheetFormatPr defaultColWidth="9.109375" defaultRowHeight="15.6"/>
  <cols>
    <col min="1" max="1" width="89.44140625" style="7" customWidth="1"/>
    <col min="2" max="2" width="17.88671875" style="7" customWidth="1"/>
    <col min="3" max="3" width="28.88671875" style="7" customWidth="1"/>
    <col min="4" max="4" width="28.33203125" style="7" customWidth="1"/>
    <col min="5" max="5" width="20.44140625" style="7" customWidth="1"/>
    <col min="6" max="6" width="28.6640625" style="7" customWidth="1"/>
    <col min="7" max="7" width="28.33203125" style="7" customWidth="1"/>
    <col min="8" max="8" width="23.6640625" style="15" customWidth="1"/>
    <col min="9" max="11" width="9.109375" style="15"/>
    <col min="12" max="16384" width="9.109375" style="7"/>
  </cols>
  <sheetData>
    <row r="1" spans="1:11" s="15" customFormat="1">
      <c r="H1" s="15" t="s">
        <v>134</v>
      </c>
    </row>
    <row r="2" spans="1:11" s="15" customFormat="1" ht="24" customHeight="1">
      <c r="A2" s="247" t="s">
        <v>181</v>
      </c>
      <c r="B2" s="247"/>
      <c r="C2" s="247"/>
      <c r="D2" s="247"/>
      <c r="E2" s="247"/>
      <c r="F2" s="247"/>
      <c r="G2" s="247"/>
      <c r="H2" s="247"/>
    </row>
    <row r="3" spans="1:11" s="15" customFormat="1" ht="25.5" customHeight="1">
      <c r="A3" s="248" t="s">
        <v>162</v>
      </c>
      <c r="B3" s="248"/>
      <c r="C3" s="248"/>
      <c r="D3" s="248"/>
      <c r="E3" s="248"/>
      <c r="F3" s="248"/>
      <c r="G3" s="248"/>
      <c r="H3" s="248"/>
    </row>
    <row r="4" spans="1:11" s="15" customFormat="1" ht="25.5" customHeight="1">
      <c r="A4" s="95"/>
      <c r="B4" s="95"/>
      <c r="C4" s="95"/>
      <c r="D4" s="95"/>
      <c r="E4" s="95"/>
      <c r="F4" s="95"/>
      <c r="G4" s="95"/>
      <c r="H4" s="95"/>
    </row>
    <row r="5" spans="1:11" s="15" customFormat="1" ht="39.75" customHeight="1">
      <c r="A5" s="268" t="s">
        <v>95</v>
      </c>
      <c r="B5" s="267" t="s">
        <v>3</v>
      </c>
      <c r="C5" s="265" t="s">
        <v>163</v>
      </c>
      <c r="D5" s="266"/>
      <c r="E5" s="267" t="s">
        <v>78</v>
      </c>
      <c r="F5" s="256" t="s">
        <v>167</v>
      </c>
      <c r="G5" s="256"/>
      <c r="H5" s="205" t="s">
        <v>169</v>
      </c>
      <c r="I5" s="94"/>
      <c r="J5" s="94"/>
      <c r="K5" s="94"/>
    </row>
    <row r="6" spans="1:11" s="15" customFormat="1" ht="54">
      <c r="A6" s="268"/>
      <c r="B6" s="267"/>
      <c r="C6" s="155" t="s">
        <v>214</v>
      </c>
      <c r="D6" s="155" t="s">
        <v>215</v>
      </c>
      <c r="E6" s="267"/>
      <c r="F6" s="155" t="s">
        <v>214</v>
      </c>
      <c r="G6" s="155" t="s">
        <v>215</v>
      </c>
      <c r="H6" s="207"/>
    </row>
    <row r="7" spans="1:11" s="15" customFormat="1" ht="42" customHeight="1">
      <c r="A7" s="43" t="s">
        <v>79</v>
      </c>
      <c r="B7" s="96">
        <v>1</v>
      </c>
      <c r="C7" s="96">
        <v>2</v>
      </c>
      <c r="D7" s="96">
        <v>3</v>
      </c>
      <c r="E7" s="96">
        <v>4</v>
      </c>
      <c r="F7" s="96">
        <v>5</v>
      </c>
      <c r="G7" s="96">
        <v>6</v>
      </c>
      <c r="H7" s="44" t="s">
        <v>168</v>
      </c>
    </row>
    <row r="8" spans="1:11" s="15" customFormat="1" ht="17.399999999999999">
      <c r="A8" s="257" t="s">
        <v>80</v>
      </c>
      <c r="B8" s="258"/>
      <c r="C8" s="258"/>
      <c r="D8" s="258"/>
      <c r="E8" s="258"/>
      <c r="F8" s="258"/>
      <c r="G8" s="258"/>
      <c r="H8" s="259"/>
    </row>
    <row r="9" spans="1:11" s="15" customFormat="1" ht="21" customHeight="1">
      <c r="A9" s="260" t="s">
        <v>164</v>
      </c>
      <c r="B9" s="261"/>
      <c r="C9" s="261"/>
      <c r="D9" s="261"/>
      <c r="E9" s="261"/>
      <c r="F9" s="261"/>
      <c r="G9" s="261"/>
      <c r="H9" s="262"/>
    </row>
    <row r="10" spans="1:11" s="15" customFormat="1" ht="20.25" customHeight="1">
      <c r="A10" s="45" t="s">
        <v>106</v>
      </c>
      <c r="B10" s="46"/>
      <c r="C10" s="47"/>
      <c r="D10" s="47"/>
      <c r="E10" s="48"/>
      <c r="F10" s="48"/>
      <c r="G10" s="48"/>
      <c r="H10" s="102"/>
    </row>
    <row r="11" spans="1:11" s="15" customFormat="1" ht="36">
      <c r="A11" s="20" t="s">
        <v>107</v>
      </c>
      <c r="B11" s="41" t="s">
        <v>82</v>
      </c>
      <c r="C11" s="51"/>
      <c r="D11" s="40"/>
      <c r="E11" s="30"/>
      <c r="F11" s="32"/>
      <c r="G11" s="32"/>
      <c r="H11" s="49"/>
    </row>
    <row r="12" spans="1:11" s="15" customFormat="1" ht="18">
      <c r="A12" s="20" t="s">
        <v>108</v>
      </c>
      <c r="B12" s="41" t="s">
        <v>82</v>
      </c>
      <c r="C12" s="51"/>
      <c r="D12" s="40"/>
      <c r="E12" s="30"/>
      <c r="F12" s="32"/>
      <c r="G12" s="32"/>
      <c r="H12" s="32"/>
    </row>
    <row r="13" spans="1:11" s="15" customFormat="1" ht="18">
      <c r="A13" s="20" t="s">
        <v>109</v>
      </c>
      <c r="B13" s="41" t="s">
        <v>82</v>
      </c>
      <c r="C13" s="51"/>
      <c r="D13" s="40"/>
      <c r="E13" s="31"/>
      <c r="F13" s="32"/>
      <c r="G13" s="32"/>
      <c r="H13" s="32"/>
    </row>
    <row r="14" spans="1:11" s="15" customFormat="1" ht="21" customHeight="1">
      <c r="A14" s="20" t="s">
        <v>110</v>
      </c>
      <c r="B14" s="41" t="s">
        <v>82</v>
      </c>
      <c r="C14" s="67">
        <v>11.18</v>
      </c>
      <c r="D14" s="67">
        <v>13.38</v>
      </c>
      <c r="E14" s="31">
        <v>104.62</v>
      </c>
      <c r="F14" s="32">
        <f>C14*E14</f>
        <v>1169.6515999999999</v>
      </c>
      <c r="G14" s="32">
        <f>D14*E14</f>
        <v>1399.8156000000001</v>
      </c>
      <c r="H14" s="32">
        <f>F14/G14*100</f>
        <v>83.557548579970089</v>
      </c>
    </row>
    <row r="15" spans="1:11" s="15" customFormat="1" ht="18">
      <c r="A15" s="20" t="s">
        <v>111</v>
      </c>
      <c r="B15" s="41" t="s">
        <v>82</v>
      </c>
      <c r="C15" s="67">
        <v>1797.2</v>
      </c>
      <c r="D15" s="67">
        <v>1979.2</v>
      </c>
      <c r="E15" s="31">
        <v>25.08</v>
      </c>
      <c r="F15" s="32">
        <f>C15*E15</f>
        <v>45073.775999999998</v>
      </c>
      <c r="G15" s="32">
        <f>D15*E15</f>
        <v>49638.335999999996</v>
      </c>
      <c r="H15" s="32">
        <f>F15/G15*100</f>
        <v>90.804365400161686</v>
      </c>
    </row>
    <row r="16" spans="1:11" s="15" customFormat="1" ht="20.25" customHeight="1">
      <c r="A16" s="20" t="s">
        <v>112</v>
      </c>
      <c r="B16" s="41" t="s">
        <v>82</v>
      </c>
      <c r="C16" s="67">
        <v>19.86</v>
      </c>
      <c r="D16" s="67">
        <v>20.8</v>
      </c>
      <c r="E16" s="31">
        <v>97.04</v>
      </c>
      <c r="F16" s="32">
        <f>C16*E16</f>
        <v>1927.2144000000001</v>
      </c>
      <c r="G16" s="32">
        <f>D16*E16</f>
        <v>2018.4320000000002</v>
      </c>
      <c r="H16" s="32">
        <f>F16/G16*100</f>
        <v>95.480769230769226</v>
      </c>
    </row>
    <row r="17" spans="1:11" s="15" customFormat="1" ht="40.5" customHeight="1">
      <c r="A17" s="20" t="s">
        <v>113</v>
      </c>
      <c r="B17" s="41" t="s">
        <v>82</v>
      </c>
      <c r="C17" s="67">
        <v>8.5299999999999994</v>
      </c>
      <c r="D17" s="67">
        <v>12.3</v>
      </c>
      <c r="E17" s="31">
        <v>47.2</v>
      </c>
      <c r="F17" s="32">
        <f>C17*E17</f>
        <v>402.61599999999999</v>
      </c>
      <c r="G17" s="32">
        <f>D17*E17</f>
        <v>580.56000000000006</v>
      </c>
      <c r="H17" s="32">
        <f>F17/G17*100</f>
        <v>69.349593495934954</v>
      </c>
    </row>
    <row r="18" spans="1:11" s="15" customFormat="1" ht="36">
      <c r="A18" s="20" t="s">
        <v>114</v>
      </c>
      <c r="B18" s="41" t="s">
        <v>82</v>
      </c>
      <c r="C18" s="67">
        <v>17.3</v>
      </c>
      <c r="D18" s="67">
        <v>19.5</v>
      </c>
      <c r="E18" s="31">
        <v>67.5</v>
      </c>
      <c r="F18" s="32">
        <f>C18*E18</f>
        <v>1167.75</v>
      </c>
      <c r="G18" s="32">
        <f>D18*E18</f>
        <v>1316.25</v>
      </c>
      <c r="H18" s="32">
        <f>F18/G18*100</f>
        <v>88.717948717948715</v>
      </c>
    </row>
    <row r="19" spans="1:11" s="15" customFormat="1" ht="35.4">
      <c r="A19" s="21" t="s">
        <v>115</v>
      </c>
      <c r="B19" s="42"/>
      <c r="C19" s="67"/>
      <c r="D19" s="67"/>
      <c r="E19" s="33"/>
      <c r="F19" s="32"/>
      <c r="G19" s="32"/>
      <c r="H19" s="32"/>
    </row>
    <row r="20" spans="1:11" s="15" customFormat="1" ht="18">
      <c r="A20" s="20" t="s">
        <v>116</v>
      </c>
      <c r="B20" s="41" t="s">
        <v>81</v>
      </c>
      <c r="C20" s="67">
        <v>13.72</v>
      </c>
      <c r="D20" s="67">
        <v>23.04</v>
      </c>
      <c r="E20" s="31">
        <v>5814.27</v>
      </c>
      <c r="F20" s="32">
        <f>C20*E20</f>
        <v>79771.784400000004</v>
      </c>
      <c r="G20" s="32">
        <f>D20*E20</f>
        <v>133960.78080000001</v>
      </c>
      <c r="H20" s="97">
        <f>F20/G20*100</f>
        <v>59.548611111111114</v>
      </c>
    </row>
    <row r="21" spans="1:11" s="15" customFormat="1" ht="18">
      <c r="A21" s="22" t="s">
        <v>83</v>
      </c>
      <c r="B21" s="23" t="s">
        <v>94</v>
      </c>
      <c r="C21" s="28" t="s">
        <v>94</v>
      </c>
      <c r="D21" s="28" t="s">
        <v>94</v>
      </c>
      <c r="E21" s="29" t="s">
        <v>94</v>
      </c>
      <c r="F21" s="34">
        <f>SUM(F11:F20)</f>
        <v>129512.79240000001</v>
      </c>
      <c r="G21" s="34">
        <f>SUM(G11:G20)</f>
        <v>188914.17440000002</v>
      </c>
      <c r="H21" s="34">
        <f>F21/G21*100</f>
        <v>68.556418707774853</v>
      </c>
    </row>
    <row r="22" spans="1:11" s="15" customFormat="1" ht="17.399999999999999">
      <c r="A22" s="263" t="s">
        <v>165</v>
      </c>
      <c r="B22" s="264"/>
      <c r="C22" s="264"/>
      <c r="D22" s="264"/>
      <c r="E22" s="264"/>
      <c r="F22" s="264"/>
      <c r="G22" s="264"/>
      <c r="H22" s="264"/>
    </row>
    <row r="23" spans="1:11" s="15" customFormat="1" ht="41.25" customHeight="1">
      <c r="A23" s="24" t="s">
        <v>156</v>
      </c>
      <c r="B23" s="39" t="s">
        <v>155</v>
      </c>
      <c r="C23" s="51">
        <v>67.44</v>
      </c>
      <c r="D23" s="51">
        <v>66.17</v>
      </c>
      <c r="E23" s="31">
        <v>945.2</v>
      </c>
      <c r="F23" s="32">
        <f>D23*E23</f>
        <v>62543.884000000005</v>
      </c>
      <c r="G23" s="32">
        <f>D23*E23</f>
        <v>62543.884000000005</v>
      </c>
      <c r="H23" s="50">
        <f>F23/G23*100</f>
        <v>100</v>
      </c>
    </row>
    <row r="24" spans="1:11" s="16" customFormat="1" ht="18">
      <c r="A24" s="68" t="s">
        <v>83</v>
      </c>
      <c r="B24" s="69"/>
      <c r="C24" s="70"/>
      <c r="D24" s="70"/>
      <c r="E24" s="35"/>
      <c r="F24" s="71">
        <f>SUM(F23:F23)</f>
        <v>62543.884000000005</v>
      </c>
      <c r="G24" s="71">
        <f>SUM(G23:G23)</f>
        <v>62543.884000000005</v>
      </c>
      <c r="H24" s="34">
        <f>F24/G24*100</f>
        <v>100</v>
      </c>
    </row>
    <row r="25" spans="1:11" s="15" customFormat="1" ht="18">
      <c r="A25" s="72" t="s">
        <v>166</v>
      </c>
      <c r="B25" s="47" t="s">
        <v>94</v>
      </c>
      <c r="C25" s="36" t="s">
        <v>94</v>
      </c>
      <c r="D25" s="36" t="s">
        <v>94</v>
      </c>
      <c r="E25" s="36" t="s">
        <v>94</v>
      </c>
      <c r="F25" s="34">
        <f>F21+F24</f>
        <v>192056.6764</v>
      </c>
      <c r="G25" s="34">
        <f>G21+G24</f>
        <v>251458.05840000004</v>
      </c>
      <c r="H25" s="34">
        <f>F25/G25*100</f>
        <v>76.377220766769412</v>
      </c>
    </row>
    <row r="26" spans="1:11" s="15" customFormat="1" ht="17.399999999999999">
      <c r="A26" s="251" t="s">
        <v>122</v>
      </c>
      <c r="B26" s="252"/>
      <c r="C26" s="253"/>
      <c r="D26" s="253"/>
      <c r="E26" s="252"/>
      <c r="F26" s="252"/>
      <c r="G26" s="252"/>
      <c r="H26" s="254"/>
    </row>
    <row r="27" spans="1:11" s="15" customFormat="1" ht="21.75" customHeight="1">
      <c r="A27" s="24" t="s">
        <v>157</v>
      </c>
      <c r="B27" s="104" t="s">
        <v>177</v>
      </c>
      <c r="C27" s="121">
        <v>33.89</v>
      </c>
      <c r="D27" s="67">
        <v>55.86</v>
      </c>
      <c r="E27" s="101">
        <v>1340.39</v>
      </c>
      <c r="F27" s="32">
        <f>D27*E27</f>
        <v>74874.185400000002</v>
      </c>
      <c r="G27" s="32">
        <f>D27*E27</f>
        <v>74874.185400000002</v>
      </c>
      <c r="H27" s="34">
        <f>F27/G27*100</f>
        <v>100</v>
      </c>
    </row>
    <row r="28" spans="1:11" s="15" customFormat="1" ht="19.5" customHeight="1">
      <c r="A28" s="22" t="s">
        <v>83</v>
      </c>
      <c r="B28" s="73" t="s">
        <v>94</v>
      </c>
      <c r="C28" s="74" t="s">
        <v>94</v>
      </c>
      <c r="D28" s="74" t="s">
        <v>94</v>
      </c>
      <c r="E28" s="37" t="s">
        <v>94</v>
      </c>
      <c r="F28" s="34"/>
      <c r="G28" s="34"/>
      <c r="H28" s="34"/>
    </row>
    <row r="29" spans="1:11">
      <c r="B29" s="17"/>
    </row>
    <row r="30" spans="1:11">
      <c r="A30" s="249"/>
      <c r="B30" s="249"/>
      <c r="C30" s="249"/>
      <c r="D30" s="249"/>
      <c r="E30" s="18"/>
    </row>
    <row r="31" spans="1:11">
      <c r="A31" s="38"/>
      <c r="B31" s="38"/>
      <c r="C31" s="38"/>
      <c r="D31" s="38"/>
      <c r="E31" s="18"/>
    </row>
    <row r="32" spans="1:11" s="19" customFormat="1" ht="22.5" customHeight="1">
      <c r="A32" s="255" t="s">
        <v>178</v>
      </c>
      <c r="B32" s="255"/>
      <c r="C32" s="255"/>
      <c r="D32" s="255"/>
      <c r="E32" s="255"/>
      <c r="F32" s="255"/>
      <c r="G32" s="255"/>
      <c r="H32" s="255"/>
      <c r="I32" s="26"/>
      <c r="J32" s="26"/>
      <c r="K32" s="26"/>
    </row>
    <row r="33" spans="1:11" s="19" customFormat="1" ht="17.25" customHeight="1"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9.5" customHeight="1">
      <c r="A34" s="19"/>
      <c r="B34" s="27"/>
      <c r="C34" s="27"/>
      <c r="D34" s="27"/>
      <c r="E34" s="27"/>
    </row>
    <row r="35" spans="1:11" ht="19.5" customHeight="1">
      <c r="A35" s="19"/>
      <c r="B35" s="27"/>
      <c r="C35" s="27"/>
      <c r="D35" s="27"/>
      <c r="E35" s="27"/>
    </row>
    <row r="36" spans="1:11" ht="18">
      <c r="A36" s="250" t="s">
        <v>205</v>
      </c>
      <c r="B36" s="250"/>
      <c r="C36" s="250"/>
      <c r="D36" s="250"/>
      <c r="E36" s="250"/>
    </row>
    <row r="37" spans="1:11" ht="18">
      <c r="A37" s="64" t="s">
        <v>182</v>
      </c>
      <c r="B37" s="65"/>
      <c r="C37" s="66"/>
      <c r="D37" s="66"/>
      <c r="E37" s="66"/>
    </row>
    <row r="38" spans="1:11">
      <c r="B38" s="17"/>
    </row>
    <row r="39" spans="1:11">
      <c r="B39" s="17"/>
    </row>
    <row r="40" spans="1:11">
      <c r="B40" s="17"/>
    </row>
    <row r="41" spans="1:11">
      <c r="B41" s="17"/>
    </row>
    <row r="42" spans="1:11">
      <c r="B42" s="17"/>
    </row>
    <row r="43" spans="1:11">
      <c r="B43" s="17"/>
    </row>
    <row r="44" spans="1:11">
      <c r="B44" s="17"/>
    </row>
    <row r="45" spans="1:11">
      <c r="B45" s="17"/>
    </row>
    <row r="46" spans="1:11">
      <c r="B46" s="17"/>
    </row>
    <row r="47" spans="1:11">
      <c r="B47" s="17"/>
    </row>
    <row r="48" spans="1:11">
      <c r="B48" s="17"/>
    </row>
    <row r="49" spans="2:2">
      <c r="B49" s="17"/>
    </row>
    <row r="50" spans="2:2">
      <c r="B50" s="17"/>
    </row>
    <row r="51" spans="2:2">
      <c r="B51" s="17"/>
    </row>
    <row r="52" spans="2:2">
      <c r="B52" s="17"/>
    </row>
    <row r="53" spans="2:2">
      <c r="B53" s="17"/>
    </row>
    <row r="54" spans="2:2">
      <c r="B54" s="17"/>
    </row>
    <row r="55" spans="2:2">
      <c r="B55" s="17"/>
    </row>
    <row r="56" spans="2:2">
      <c r="B56" s="17"/>
    </row>
    <row r="57" spans="2:2">
      <c r="B57" s="17"/>
    </row>
    <row r="58" spans="2:2">
      <c r="B58" s="17"/>
    </row>
    <row r="59" spans="2:2">
      <c r="B59" s="17"/>
    </row>
    <row r="60" spans="2:2">
      <c r="B60" s="17"/>
    </row>
    <row r="61" spans="2:2">
      <c r="B61" s="17"/>
    </row>
    <row r="62" spans="2:2">
      <c r="B62" s="17"/>
    </row>
    <row r="63" spans="2:2">
      <c r="B63" s="17"/>
    </row>
    <row r="64" spans="2:2">
      <c r="B64" s="17"/>
    </row>
    <row r="65" spans="2:2">
      <c r="B65" s="17"/>
    </row>
    <row r="66" spans="2:2">
      <c r="B66" s="17"/>
    </row>
    <row r="67" spans="2:2">
      <c r="B67" s="17"/>
    </row>
    <row r="68" spans="2:2">
      <c r="B68" s="17"/>
    </row>
    <row r="69" spans="2:2">
      <c r="B69" s="17"/>
    </row>
    <row r="70" spans="2:2">
      <c r="B70" s="17"/>
    </row>
    <row r="71" spans="2:2">
      <c r="B71" s="17"/>
    </row>
    <row r="72" spans="2:2">
      <c r="B72" s="17"/>
    </row>
    <row r="73" spans="2:2">
      <c r="B73" s="17"/>
    </row>
    <row r="74" spans="2:2">
      <c r="B74" s="17"/>
    </row>
    <row r="75" spans="2:2">
      <c r="B75" s="17"/>
    </row>
    <row r="76" spans="2:2">
      <c r="B76" s="17"/>
    </row>
    <row r="77" spans="2:2">
      <c r="B77" s="17"/>
    </row>
    <row r="78" spans="2:2">
      <c r="B78" s="17"/>
    </row>
    <row r="79" spans="2:2">
      <c r="B79" s="17"/>
    </row>
    <row r="80" spans="2:2">
      <c r="B80" s="17"/>
    </row>
    <row r="81" spans="2:2">
      <c r="B81" s="17"/>
    </row>
    <row r="82" spans="2:2">
      <c r="B82" s="17"/>
    </row>
    <row r="83" spans="2:2">
      <c r="B83" s="17"/>
    </row>
    <row r="84" spans="2:2">
      <c r="B84" s="17"/>
    </row>
    <row r="85" spans="2:2">
      <c r="B85" s="17"/>
    </row>
    <row r="86" spans="2:2">
      <c r="B86" s="17"/>
    </row>
    <row r="87" spans="2:2">
      <c r="B87" s="17"/>
    </row>
    <row r="88" spans="2:2">
      <c r="B88" s="17"/>
    </row>
    <row r="89" spans="2:2">
      <c r="B89" s="17"/>
    </row>
    <row r="90" spans="2:2">
      <c r="B90" s="17"/>
    </row>
    <row r="91" spans="2:2">
      <c r="B91" s="17"/>
    </row>
    <row r="92" spans="2:2">
      <c r="B92" s="17"/>
    </row>
    <row r="93" spans="2:2">
      <c r="B93" s="17"/>
    </row>
    <row r="94" spans="2:2">
      <c r="B94" s="17"/>
    </row>
    <row r="95" spans="2:2">
      <c r="B95" s="17"/>
    </row>
    <row r="96" spans="2:2">
      <c r="B96" s="17"/>
    </row>
    <row r="97" spans="2:2">
      <c r="B97" s="17"/>
    </row>
    <row r="98" spans="2:2">
      <c r="B98" s="17"/>
    </row>
    <row r="99" spans="2:2">
      <c r="B99" s="17"/>
    </row>
    <row r="100" spans="2:2">
      <c r="B100" s="17"/>
    </row>
    <row r="101" spans="2:2">
      <c r="B101" s="17"/>
    </row>
    <row r="102" spans="2:2">
      <c r="B102" s="17"/>
    </row>
    <row r="103" spans="2:2">
      <c r="B103" s="17"/>
    </row>
    <row r="104" spans="2:2">
      <c r="B104" s="17"/>
    </row>
    <row r="105" spans="2:2">
      <c r="B105" s="17"/>
    </row>
    <row r="106" spans="2:2">
      <c r="B106" s="17"/>
    </row>
    <row r="107" spans="2:2">
      <c r="B107" s="17"/>
    </row>
    <row r="108" spans="2:2">
      <c r="B108" s="17"/>
    </row>
    <row r="109" spans="2:2">
      <c r="B109" s="17"/>
    </row>
    <row r="110" spans="2:2">
      <c r="B110" s="17"/>
    </row>
    <row r="111" spans="2:2">
      <c r="B111" s="17"/>
    </row>
    <row r="112" spans="2:2">
      <c r="B112" s="17"/>
    </row>
    <row r="113" spans="2:2">
      <c r="B113" s="17"/>
    </row>
    <row r="114" spans="2:2">
      <c r="B114" s="17"/>
    </row>
    <row r="115" spans="2:2">
      <c r="B115" s="17"/>
    </row>
    <row r="116" spans="2:2">
      <c r="B116" s="17"/>
    </row>
    <row r="117" spans="2:2">
      <c r="B117" s="17"/>
    </row>
    <row r="118" spans="2:2">
      <c r="B118" s="17"/>
    </row>
    <row r="119" spans="2:2">
      <c r="B119" s="17"/>
    </row>
    <row r="120" spans="2:2">
      <c r="B120" s="17"/>
    </row>
    <row r="121" spans="2:2">
      <c r="B121" s="17"/>
    </row>
    <row r="122" spans="2:2">
      <c r="B122" s="17"/>
    </row>
    <row r="123" spans="2:2">
      <c r="B123" s="17"/>
    </row>
    <row r="124" spans="2:2">
      <c r="B124" s="17"/>
    </row>
    <row r="125" spans="2:2">
      <c r="B125" s="17"/>
    </row>
    <row r="126" spans="2:2">
      <c r="B126" s="17"/>
    </row>
    <row r="127" spans="2:2">
      <c r="B127" s="17"/>
    </row>
    <row r="128" spans="2:2">
      <c r="B128" s="17"/>
    </row>
    <row r="129" spans="2:2">
      <c r="B129" s="17"/>
    </row>
    <row r="130" spans="2:2">
      <c r="B130" s="17"/>
    </row>
    <row r="131" spans="2:2">
      <c r="B131" s="17"/>
    </row>
    <row r="132" spans="2:2">
      <c r="B132" s="17"/>
    </row>
    <row r="133" spans="2:2">
      <c r="B133" s="17"/>
    </row>
    <row r="134" spans="2:2">
      <c r="B134" s="17"/>
    </row>
    <row r="135" spans="2:2">
      <c r="B135" s="17"/>
    </row>
    <row r="136" spans="2:2">
      <c r="B136" s="17"/>
    </row>
    <row r="137" spans="2:2">
      <c r="B137" s="17"/>
    </row>
    <row r="138" spans="2:2">
      <c r="B138" s="17"/>
    </row>
    <row r="139" spans="2:2">
      <c r="B139" s="17"/>
    </row>
    <row r="140" spans="2:2">
      <c r="B140" s="17"/>
    </row>
    <row r="141" spans="2:2">
      <c r="B141" s="17"/>
    </row>
    <row r="142" spans="2:2">
      <c r="B142" s="17"/>
    </row>
    <row r="143" spans="2:2">
      <c r="B143" s="17"/>
    </row>
    <row r="144" spans="2:2">
      <c r="B144" s="17"/>
    </row>
    <row r="145" spans="2:2">
      <c r="B145" s="17"/>
    </row>
    <row r="146" spans="2:2">
      <c r="B146" s="17"/>
    </row>
    <row r="147" spans="2:2">
      <c r="B147" s="17"/>
    </row>
    <row r="148" spans="2:2">
      <c r="B148" s="17"/>
    </row>
    <row r="149" spans="2:2">
      <c r="B149" s="17"/>
    </row>
    <row r="150" spans="2:2">
      <c r="B150" s="17"/>
    </row>
    <row r="151" spans="2:2">
      <c r="B151" s="17"/>
    </row>
    <row r="152" spans="2:2">
      <c r="B152" s="17"/>
    </row>
    <row r="153" spans="2:2">
      <c r="B153" s="17"/>
    </row>
    <row r="154" spans="2:2">
      <c r="B154" s="17"/>
    </row>
    <row r="155" spans="2:2">
      <c r="B155" s="17"/>
    </row>
    <row r="156" spans="2:2">
      <c r="B156" s="17"/>
    </row>
    <row r="157" spans="2:2">
      <c r="B157" s="17"/>
    </row>
    <row r="158" spans="2:2">
      <c r="B158" s="17"/>
    </row>
    <row r="159" spans="2:2">
      <c r="B159" s="17"/>
    </row>
    <row r="160" spans="2:2">
      <c r="B160" s="17"/>
    </row>
    <row r="161" spans="2:2">
      <c r="B161" s="17"/>
    </row>
    <row r="162" spans="2:2">
      <c r="B162" s="17"/>
    </row>
    <row r="163" spans="2:2">
      <c r="B163" s="17"/>
    </row>
    <row r="164" spans="2:2">
      <c r="B164" s="17"/>
    </row>
    <row r="165" spans="2:2">
      <c r="B165" s="17"/>
    </row>
    <row r="166" spans="2:2">
      <c r="B166" s="17"/>
    </row>
    <row r="167" spans="2:2">
      <c r="B167" s="17"/>
    </row>
    <row r="168" spans="2:2">
      <c r="B168" s="17"/>
    </row>
    <row r="169" spans="2:2">
      <c r="B169" s="17"/>
    </row>
    <row r="170" spans="2:2">
      <c r="B170" s="17"/>
    </row>
    <row r="171" spans="2:2">
      <c r="B171" s="17"/>
    </row>
    <row r="172" spans="2:2">
      <c r="B172" s="17"/>
    </row>
    <row r="173" spans="2:2">
      <c r="B173" s="17"/>
    </row>
    <row r="174" spans="2:2">
      <c r="B174" s="17"/>
    </row>
    <row r="175" spans="2:2">
      <c r="B175" s="17"/>
    </row>
    <row r="176" spans="2:2">
      <c r="B176" s="17"/>
    </row>
    <row r="177" spans="2:2">
      <c r="B177" s="17"/>
    </row>
    <row r="178" spans="2:2">
      <c r="B178" s="17"/>
    </row>
    <row r="179" spans="2:2">
      <c r="B179" s="17"/>
    </row>
    <row r="180" spans="2:2">
      <c r="B180" s="17"/>
    </row>
    <row r="181" spans="2:2">
      <c r="B181" s="17"/>
    </row>
    <row r="182" spans="2:2">
      <c r="B182" s="17"/>
    </row>
    <row r="183" spans="2:2">
      <c r="B183" s="17"/>
    </row>
    <row r="184" spans="2:2">
      <c r="B184" s="17"/>
    </row>
    <row r="185" spans="2:2">
      <c r="B185" s="17"/>
    </row>
    <row r="186" spans="2:2">
      <c r="B186" s="17"/>
    </row>
    <row r="187" spans="2:2">
      <c r="B187" s="17"/>
    </row>
    <row r="188" spans="2:2">
      <c r="B188" s="17"/>
    </row>
    <row r="189" spans="2:2">
      <c r="B189" s="17"/>
    </row>
    <row r="190" spans="2:2">
      <c r="B190" s="17"/>
    </row>
    <row r="191" spans="2:2">
      <c r="B191" s="17"/>
    </row>
    <row r="192" spans="2:2">
      <c r="B192" s="17"/>
    </row>
    <row r="193" spans="2:2">
      <c r="B193" s="17"/>
    </row>
    <row r="194" spans="2:2">
      <c r="B194" s="17"/>
    </row>
    <row r="195" spans="2:2">
      <c r="B195" s="17"/>
    </row>
    <row r="196" spans="2:2">
      <c r="B196" s="17"/>
    </row>
    <row r="197" spans="2:2">
      <c r="B197" s="17"/>
    </row>
    <row r="198" spans="2:2">
      <c r="B198" s="17"/>
    </row>
    <row r="199" spans="2:2">
      <c r="B199" s="17"/>
    </row>
    <row r="200" spans="2:2">
      <c r="B200" s="17"/>
    </row>
    <row r="201" spans="2:2">
      <c r="B201" s="17"/>
    </row>
    <row r="202" spans="2:2">
      <c r="B202" s="17"/>
    </row>
    <row r="203" spans="2:2">
      <c r="B203" s="17"/>
    </row>
    <row r="204" spans="2:2">
      <c r="B204" s="17"/>
    </row>
    <row r="205" spans="2:2">
      <c r="B205" s="17"/>
    </row>
    <row r="206" spans="2:2">
      <c r="B206" s="17"/>
    </row>
    <row r="207" spans="2:2">
      <c r="B207" s="17"/>
    </row>
    <row r="208" spans="2:2">
      <c r="B208" s="17"/>
    </row>
    <row r="209" spans="2:2">
      <c r="B209" s="17"/>
    </row>
    <row r="210" spans="2:2">
      <c r="B210" s="17"/>
    </row>
    <row r="211" spans="2:2">
      <c r="B211" s="17"/>
    </row>
    <row r="212" spans="2:2">
      <c r="B212" s="17"/>
    </row>
    <row r="213" spans="2:2">
      <c r="B213" s="17"/>
    </row>
    <row r="214" spans="2:2">
      <c r="B214" s="17"/>
    </row>
    <row r="215" spans="2:2">
      <c r="B215" s="17"/>
    </row>
    <row r="216" spans="2:2">
      <c r="B216" s="17"/>
    </row>
    <row r="217" spans="2:2">
      <c r="B217" s="17"/>
    </row>
    <row r="218" spans="2:2">
      <c r="B218" s="17"/>
    </row>
    <row r="219" spans="2:2">
      <c r="B219" s="17"/>
    </row>
    <row r="220" spans="2:2">
      <c r="B220" s="17"/>
    </row>
    <row r="221" spans="2:2">
      <c r="B221" s="17"/>
    </row>
    <row r="222" spans="2:2">
      <c r="B222" s="17"/>
    </row>
    <row r="223" spans="2:2">
      <c r="B223" s="17"/>
    </row>
    <row r="224" spans="2:2">
      <c r="B224" s="17"/>
    </row>
    <row r="225" spans="2:2">
      <c r="B225" s="17"/>
    </row>
    <row r="226" spans="2:2">
      <c r="B226" s="17"/>
    </row>
    <row r="227" spans="2:2">
      <c r="B227" s="17"/>
    </row>
    <row r="228" spans="2:2">
      <c r="B228" s="17"/>
    </row>
    <row r="229" spans="2:2">
      <c r="B229" s="17"/>
    </row>
    <row r="230" spans="2:2">
      <c r="B230" s="17"/>
    </row>
    <row r="231" spans="2:2">
      <c r="B231" s="17"/>
    </row>
    <row r="232" spans="2:2">
      <c r="B232" s="17"/>
    </row>
    <row r="233" spans="2:2">
      <c r="B233" s="17"/>
    </row>
    <row r="234" spans="2:2">
      <c r="B234" s="17"/>
    </row>
    <row r="235" spans="2:2">
      <c r="B235" s="17"/>
    </row>
    <row r="236" spans="2:2">
      <c r="B236" s="17"/>
    </row>
    <row r="237" spans="2:2">
      <c r="B237" s="17"/>
    </row>
    <row r="238" spans="2:2">
      <c r="B238" s="17"/>
    </row>
    <row r="239" spans="2:2">
      <c r="B239" s="17"/>
    </row>
    <row r="240" spans="2:2">
      <c r="B240" s="17"/>
    </row>
    <row r="241" spans="2:2">
      <c r="B241" s="17"/>
    </row>
    <row r="242" spans="2:2">
      <c r="B242" s="17"/>
    </row>
    <row r="243" spans="2:2">
      <c r="B243" s="17"/>
    </row>
    <row r="244" spans="2:2">
      <c r="B244" s="17"/>
    </row>
    <row r="245" spans="2:2">
      <c r="B245" s="17"/>
    </row>
    <row r="246" spans="2:2">
      <c r="B246" s="17"/>
    </row>
    <row r="247" spans="2:2">
      <c r="B247" s="17"/>
    </row>
    <row r="248" spans="2:2">
      <c r="B248" s="17"/>
    </row>
    <row r="249" spans="2:2">
      <c r="B249" s="17"/>
    </row>
    <row r="250" spans="2:2">
      <c r="B250" s="17"/>
    </row>
    <row r="251" spans="2:2">
      <c r="B251" s="17"/>
    </row>
    <row r="252" spans="2:2">
      <c r="B252" s="17"/>
    </row>
    <row r="253" spans="2:2">
      <c r="B253" s="17"/>
    </row>
    <row r="254" spans="2:2">
      <c r="B254" s="17"/>
    </row>
    <row r="255" spans="2:2">
      <c r="B255" s="17"/>
    </row>
    <row r="256" spans="2:2">
      <c r="B256" s="17"/>
    </row>
    <row r="257" spans="2:2">
      <c r="B257" s="17"/>
    </row>
    <row r="258" spans="2:2">
      <c r="B258" s="17"/>
    </row>
    <row r="259" spans="2:2">
      <c r="B259" s="17"/>
    </row>
    <row r="260" spans="2:2">
      <c r="B260" s="17"/>
    </row>
    <row r="261" spans="2:2">
      <c r="B261" s="17"/>
    </row>
    <row r="262" spans="2:2">
      <c r="B262" s="17"/>
    </row>
    <row r="263" spans="2:2">
      <c r="B263" s="17"/>
    </row>
    <row r="264" spans="2:2">
      <c r="B264" s="17"/>
    </row>
    <row r="265" spans="2:2">
      <c r="B265" s="17"/>
    </row>
    <row r="266" spans="2:2">
      <c r="B266" s="17"/>
    </row>
    <row r="267" spans="2:2">
      <c r="B267" s="17"/>
    </row>
    <row r="268" spans="2:2">
      <c r="B268" s="17"/>
    </row>
    <row r="269" spans="2:2">
      <c r="B269" s="17"/>
    </row>
    <row r="270" spans="2:2">
      <c r="B270" s="17"/>
    </row>
    <row r="271" spans="2:2">
      <c r="B271" s="17"/>
    </row>
    <row r="272" spans="2:2">
      <c r="B272" s="17"/>
    </row>
    <row r="273" spans="2:2">
      <c r="B273" s="17"/>
    </row>
    <row r="274" spans="2:2">
      <c r="B274" s="17"/>
    </row>
    <row r="275" spans="2:2">
      <c r="B275" s="17"/>
    </row>
    <row r="276" spans="2:2">
      <c r="B276" s="17"/>
    </row>
    <row r="277" spans="2:2">
      <c r="B277" s="17"/>
    </row>
    <row r="278" spans="2:2">
      <c r="B278" s="17"/>
    </row>
    <row r="279" spans="2:2">
      <c r="B279" s="17"/>
    </row>
    <row r="280" spans="2:2">
      <c r="B280" s="17"/>
    </row>
    <row r="281" spans="2:2">
      <c r="B281" s="17"/>
    </row>
    <row r="282" spans="2:2">
      <c r="B282" s="17"/>
    </row>
    <row r="283" spans="2:2">
      <c r="B283" s="17"/>
    </row>
    <row r="284" spans="2:2">
      <c r="B284" s="17"/>
    </row>
    <row r="285" spans="2:2">
      <c r="B285" s="17"/>
    </row>
    <row r="286" spans="2:2">
      <c r="B286" s="17"/>
    </row>
    <row r="287" spans="2:2">
      <c r="B287" s="17"/>
    </row>
    <row r="288" spans="2:2">
      <c r="B288" s="17"/>
    </row>
    <row r="289" spans="2:2">
      <c r="B289" s="17"/>
    </row>
    <row r="290" spans="2:2">
      <c r="B290" s="17"/>
    </row>
    <row r="291" spans="2:2">
      <c r="B291" s="17"/>
    </row>
    <row r="292" spans="2:2">
      <c r="B292" s="17"/>
    </row>
    <row r="293" spans="2:2">
      <c r="B293" s="17"/>
    </row>
    <row r="294" spans="2:2">
      <c r="B294" s="17"/>
    </row>
    <row r="295" spans="2:2">
      <c r="B295" s="17"/>
    </row>
    <row r="296" spans="2:2">
      <c r="B296" s="17"/>
    </row>
    <row r="297" spans="2:2">
      <c r="B297" s="17"/>
    </row>
    <row r="298" spans="2:2">
      <c r="B298" s="17"/>
    </row>
    <row r="299" spans="2:2">
      <c r="B299" s="17"/>
    </row>
    <row r="300" spans="2:2">
      <c r="B300" s="17"/>
    </row>
    <row r="301" spans="2:2">
      <c r="B301" s="17"/>
    </row>
    <row r="302" spans="2:2">
      <c r="B302" s="17"/>
    </row>
    <row r="303" spans="2:2">
      <c r="B303" s="17"/>
    </row>
    <row r="304" spans="2:2">
      <c r="B304" s="17"/>
    </row>
    <row r="305" spans="2:2">
      <c r="B305" s="17"/>
    </row>
    <row r="306" spans="2:2">
      <c r="B306" s="17"/>
    </row>
    <row r="307" spans="2:2">
      <c r="B307" s="17"/>
    </row>
    <row r="308" spans="2:2">
      <c r="B308" s="17"/>
    </row>
    <row r="309" spans="2:2">
      <c r="B309" s="17"/>
    </row>
    <row r="310" spans="2:2">
      <c r="B310" s="17"/>
    </row>
    <row r="311" spans="2:2">
      <c r="B311" s="17"/>
    </row>
    <row r="312" spans="2:2">
      <c r="B312" s="17"/>
    </row>
    <row r="313" spans="2:2">
      <c r="B313" s="17"/>
    </row>
    <row r="314" spans="2:2">
      <c r="B314" s="17"/>
    </row>
    <row r="315" spans="2:2">
      <c r="B315" s="17"/>
    </row>
    <row r="316" spans="2:2">
      <c r="B316" s="17"/>
    </row>
    <row r="317" spans="2:2">
      <c r="B317" s="17"/>
    </row>
    <row r="318" spans="2:2">
      <c r="B318" s="17"/>
    </row>
    <row r="319" spans="2:2">
      <c r="B319" s="17"/>
    </row>
    <row r="320" spans="2:2">
      <c r="B320" s="17"/>
    </row>
    <row r="321" spans="2:2">
      <c r="B321" s="17"/>
    </row>
    <row r="322" spans="2:2">
      <c r="B322" s="17"/>
    </row>
    <row r="323" spans="2:2">
      <c r="B323" s="17"/>
    </row>
    <row r="324" spans="2:2">
      <c r="B324" s="17"/>
    </row>
    <row r="325" spans="2:2">
      <c r="B325" s="17"/>
    </row>
    <row r="326" spans="2:2">
      <c r="B326" s="17"/>
    </row>
    <row r="327" spans="2:2">
      <c r="B327" s="17"/>
    </row>
    <row r="328" spans="2:2">
      <c r="B328" s="17"/>
    </row>
    <row r="329" spans="2:2">
      <c r="B329" s="17"/>
    </row>
    <row r="330" spans="2:2">
      <c r="B330" s="17"/>
    </row>
    <row r="331" spans="2:2">
      <c r="B331" s="17"/>
    </row>
    <row r="332" spans="2:2">
      <c r="B332" s="17"/>
    </row>
    <row r="333" spans="2:2">
      <c r="B333" s="17"/>
    </row>
    <row r="334" spans="2:2">
      <c r="B334" s="17"/>
    </row>
    <row r="335" spans="2:2">
      <c r="B335" s="17"/>
    </row>
    <row r="336" spans="2:2">
      <c r="B336" s="17"/>
    </row>
    <row r="337" spans="2:2">
      <c r="B337" s="17"/>
    </row>
    <row r="338" spans="2:2">
      <c r="B338" s="17"/>
    </row>
    <row r="339" spans="2:2">
      <c r="B339" s="17"/>
    </row>
    <row r="340" spans="2:2">
      <c r="B340" s="17"/>
    </row>
    <row r="341" spans="2:2">
      <c r="B341" s="17"/>
    </row>
    <row r="342" spans="2:2">
      <c r="B342" s="17"/>
    </row>
    <row r="343" spans="2:2">
      <c r="B343" s="17"/>
    </row>
    <row r="344" spans="2:2">
      <c r="B344" s="17"/>
    </row>
    <row r="345" spans="2:2">
      <c r="B345" s="17"/>
    </row>
    <row r="346" spans="2:2">
      <c r="B346" s="17"/>
    </row>
    <row r="347" spans="2:2">
      <c r="B347" s="17"/>
    </row>
    <row r="348" spans="2:2">
      <c r="B348" s="17"/>
    </row>
    <row r="349" spans="2:2">
      <c r="B349" s="17"/>
    </row>
    <row r="350" spans="2:2">
      <c r="B350" s="17"/>
    </row>
    <row r="351" spans="2:2">
      <c r="B351" s="17"/>
    </row>
    <row r="352" spans="2:2">
      <c r="B352" s="17"/>
    </row>
    <row r="353" spans="2:2">
      <c r="B353" s="17"/>
    </row>
    <row r="354" spans="2:2">
      <c r="B354" s="17"/>
    </row>
    <row r="355" spans="2:2">
      <c r="B355" s="17"/>
    </row>
    <row r="356" spans="2:2">
      <c r="B356" s="17"/>
    </row>
    <row r="357" spans="2:2">
      <c r="B357" s="17"/>
    </row>
    <row r="358" spans="2:2">
      <c r="B358" s="17"/>
    </row>
    <row r="359" spans="2:2">
      <c r="B359" s="17"/>
    </row>
    <row r="360" spans="2:2">
      <c r="B360" s="17"/>
    </row>
    <row r="361" spans="2:2">
      <c r="B361" s="17"/>
    </row>
    <row r="362" spans="2:2">
      <c r="B362" s="17"/>
    </row>
    <row r="363" spans="2:2">
      <c r="B363" s="17"/>
    </row>
    <row r="364" spans="2:2">
      <c r="B364" s="17"/>
    </row>
    <row r="365" spans="2:2">
      <c r="B365" s="17"/>
    </row>
    <row r="366" spans="2:2">
      <c r="B366" s="17"/>
    </row>
    <row r="367" spans="2:2">
      <c r="B367" s="17"/>
    </row>
    <row r="368" spans="2:2">
      <c r="B368" s="17"/>
    </row>
    <row r="369" spans="2:2">
      <c r="B369" s="17"/>
    </row>
    <row r="370" spans="2:2">
      <c r="B370" s="17"/>
    </row>
    <row r="371" spans="2:2">
      <c r="B371" s="17"/>
    </row>
    <row r="372" spans="2:2">
      <c r="B372" s="17"/>
    </row>
    <row r="373" spans="2:2">
      <c r="B373" s="17"/>
    </row>
    <row r="374" spans="2:2">
      <c r="B374" s="17"/>
    </row>
    <row r="375" spans="2:2">
      <c r="B375" s="17"/>
    </row>
    <row r="376" spans="2:2">
      <c r="B376" s="17"/>
    </row>
    <row r="377" spans="2:2">
      <c r="B377" s="17"/>
    </row>
    <row r="378" spans="2:2">
      <c r="B378" s="17"/>
    </row>
    <row r="379" spans="2:2">
      <c r="B379" s="17"/>
    </row>
    <row r="380" spans="2:2">
      <c r="B380" s="17"/>
    </row>
    <row r="381" spans="2:2">
      <c r="B381" s="17"/>
    </row>
    <row r="382" spans="2:2">
      <c r="B382" s="17"/>
    </row>
    <row r="383" spans="2:2">
      <c r="B383" s="17"/>
    </row>
    <row r="384" spans="2:2">
      <c r="B384" s="17"/>
    </row>
    <row r="385" spans="2:2">
      <c r="B385" s="17"/>
    </row>
    <row r="386" spans="2:2">
      <c r="B386" s="17"/>
    </row>
    <row r="387" spans="2:2">
      <c r="B387" s="17"/>
    </row>
    <row r="388" spans="2:2">
      <c r="B388" s="17"/>
    </row>
    <row r="389" spans="2:2">
      <c r="B389" s="17"/>
    </row>
    <row r="390" spans="2:2">
      <c r="B390" s="17"/>
    </row>
    <row r="391" spans="2:2">
      <c r="B391" s="17"/>
    </row>
    <row r="392" spans="2:2">
      <c r="B392" s="17"/>
    </row>
    <row r="393" spans="2:2">
      <c r="B393" s="17"/>
    </row>
    <row r="394" spans="2:2">
      <c r="B394" s="17"/>
    </row>
    <row r="395" spans="2:2">
      <c r="B395" s="17"/>
    </row>
    <row r="396" spans="2:2">
      <c r="B396" s="17"/>
    </row>
    <row r="397" spans="2:2">
      <c r="B397" s="17"/>
    </row>
    <row r="398" spans="2:2">
      <c r="B398" s="17"/>
    </row>
    <row r="399" spans="2:2">
      <c r="B399" s="17"/>
    </row>
    <row r="400" spans="2:2">
      <c r="B400" s="17"/>
    </row>
    <row r="401" spans="2:2">
      <c r="B401" s="17"/>
    </row>
    <row r="402" spans="2:2">
      <c r="B402" s="17"/>
    </row>
    <row r="403" spans="2:2">
      <c r="B403" s="17"/>
    </row>
    <row r="404" spans="2:2">
      <c r="B404" s="17"/>
    </row>
    <row r="405" spans="2:2">
      <c r="B405" s="17"/>
    </row>
    <row r="406" spans="2:2">
      <c r="B406" s="17"/>
    </row>
    <row r="407" spans="2:2">
      <c r="B407" s="17"/>
    </row>
    <row r="408" spans="2:2">
      <c r="B408" s="17"/>
    </row>
    <row r="409" spans="2:2">
      <c r="B409" s="17"/>
    </row>
    <row r="410" spans="2:2">
      <c r="B410" s="17"/>
    </row>
    <row r="411" spans="2:2">
      <c r="B411" s="17"/>
    </row>
    <row r="412" spans="2:2">
      <c r="B412" s="17"/>
    </row>
    <row r="413" spans="2:2">
      <c r="B413" s="17"/>
    </row>
    <row r="414" spans="2:2">
      <c r="B414" s="17"/>
    </row>
    <row r="415" spans="2:2">
      <c r="B415" s="17"/>
    </row>
    <row r="416" spans="2:2">
      <c r="B416" s="17"/>
    </row>
    <row r="417" spans="2:2">
      <c r="B417" s="17"/>
    </row>
    <row r="418" spans="2:2">
      <c r="B418" s="17"/>
    </row>
    <row r="419" spans="2:2">
      <c r="B419" s="17"/>
    </row>
    <row r="420" spans="2:2">
      <c r="B420" s="17"/>
    </row>
    <row r="421" spans="2:2">
      <c r="B421" s="17"/>
    </row>
    <row r="422" spans="2:2">
      <c r="B422" s="17"/>
    </row>
    <row r="423" spans="2:2">
      <c r="B423" s="17"/>
    </row>
    <row r="424" spans="2:2">
      <c r="B424" s="17"/>
    </row>
    <row r="425" spans="2:2">
      <c r="B425" s="17"/>
    </row>
    <row r="426" spans="2:2">
      <c r="B426" s="17"/>
    </row>
    <row r="427" spans="2:2">
      <c r="B427" s="17"/>
    </row>
    <row r="428" spans="2:2">
      <c r="B428" s="17"/>
    </row>
    <row r="429" spans="2:2">
      <c r="B429" s="17"/>
    </row>
    <row r="430" spans="2:2">
      <c r="B430" s="17"/>
    </row>
    <row r="431" spans="2:2">
      <c r="B431" s="17"/>
    </row>
    <row r="432" spans="2:2">
      <c r="B432" s="17"/>
    </row>
    <row r="433" spans="2:2">
      <c r="B433" s="17"/>
    </row>
    <row r="434" spans="2:2">
      <c r="B434" s="17"/>
    </row>
    <row r="435" spans="2:2">
      <c r="B435" s="17"/>
    </row>
    <row r="436" spans="2:2">
      <c r="B436" s="17"/>
    </row>
    <row r="437" spans="2:2">
      <c r="B437" s="17"/>
    </row>
    <row r="438" spans="2:2">
      <c r="B438" s="17"/>
    </row>
    <row r="439" spans="2:2">
      <c r="B439" s="17"/>
    </row>
    <row r="440" spans="2:2">
      <c r="B440" s="17"/>
    </row>
    <row r="441" spans="2:2">
      <c r="B441" s="17"/>
    </row>
    <row r="442" spans="2:2">
      <c r="B442" s="17"/>
    </row>
    <row r="443" spans="2:2">
      <c r="B443" s="17"/>
    </row>
    <row r="444" spans="2:2">
      <c r="B444" s="17"/>
    </row>
    <row r="445" spans="2:2">
      <c r="B445" s="17"/>
    </row>
    <row r="446" spans="2:2">
      <c r="B446" s="17"/>
    </row>
    <row r="447" spans="2:2">
      <c r="B447" s="17"/>
    </row>
    <row r="448" spans="2:2">
      <c r="B448" s="17"/>
    </row>
    <row r="449" spans="2:2">
      <c r="B449" s="17"/>
    </row>
    <row r="450" spans="2:2">
      <c r="B450" s="17"/>
    </row>
    <row r="451" spans="2:2">
      <c r="B451" s="17"/>
    </row>
    <row r="452" spans="2:2">
      <c r="B452" s="17"/>
    </row>
    <row r="453" spans="2:2">
      <c r="B453" s="17"/>
    </row>
    <row r="454" spans="2:2">
      <c r="B454" s="17"/>
    </row>
    <row r="455" spans="2:2">
      <c r="B455" s="17"/>
    </row>
    <row r="456" spans="2:2">
      <c r="B456" s="17"/>
    </row>
    <row r="457" spans="2:2">
      <c r="B457" s="17"/>
    </row>
    <row r="458" spans="2:2">
      <c r="B458" s="17"/>
    </row>
    <row r="459" spans="2:2">
      <c r="B459" s="17"/>
    </row>
    <row r="460" spans="2:2">
      <c r="B460" s="17"/>
    </row>
    <row r="461" spans="2:2">
      <c r="B461" s="17"/>
    </row>
    <row r="462" spans="2:2">
      <c r="B462" s="17"/>
    </row>
    <row r="463" spans="2:2">
      <c r="B463" s="17"/>
    </row>
    <row r="464" spans="2:2">
      <c r="B464" s="17"/>
    </row>
    <row r="465" spans="2:2">
      <c r="B465" s="17"/>
    </row>
    <row r="466" spans="2:2">
      <c r="B466" s="17"/>
    </row>
    <row r="467" spans="2:2">
      <c r="B467" s="17"/>
    </row>
    <row r="468" spans="2:2">
      <c r="B468" s="17"/>
    </row>
    <row r="469" spans="2:2">
      <c r="B469" s="17"/>
    </row>
    <row r="470" spans="2:2">
      <c r="B470" s="17"/>
    </row>
    <row r="471" spans="2:2">
      <c r="B471" s="17"/>
    </row>
    <row r="472" spans="2:2">
      <c r="B472" s="17"/>
    </row>
    <row r="473" spans="2:2">
      <c r="B473" s="17"/>
    </row>
    <row r="474" spans="2:2">
      <c r="B474" s="17"/>
    </row>
    <row r="475" spans="2:2">
      <c r="B475" s="17"/>
    </row>
    <row r="476" spans="2:2">
      <c r="B476" s="17"/>
    </row>
    <row r="477" spans="2:2">
      <c r="B477" s="17"/>
    </row>
    <row r="478" spans="2:2">
      <c r="B478" s="17"/>
    </row>
    <row r="479" spans="2:2">
      <c r="B479" s="17"/>
    </row>
  </sheetData>
  <mergeCells count="15">
    <mergeCell ref="A2:H2"/>
    <mergeCell ref="A3:H3"/>
    <mergeCell ref="A30:D30"/>
    <mergeCell ref="A36:E36"/>
    <mergeCell ref="A26:H26"/>
    <mergeCell ref="A32:H32"/>
    <mergeCell ref="F5:G5"/>
    <mergeCell ref="A8:H8"/>
    <mergeCell ref="A9:H9"/>
    <mergeCell ref="A22:H22"/>
    <mergeCell ref="C5:D5"/>
    <mergeCell ref="B5:B6"/>
    <mergeCell ref="H5:H6"/>
    <mergeCell ref="A5:A6"/>
    <mergeCell ref="E5:E6"/>
  </mergeCells>
  <phoneticPr fontId="17" type="noConversion"/>
  <printOptions horizontalCentered="1"/>
  <pageMargins left="0.19685039370078741" right="0.19685039370078741" top="0.39370078740157483" bottom="0.39370078740157483" header="0" footer="0"/>
  <pageSetup paperSize="9" scale="5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6"/>
  <sheetViews>
    <sheetView topLeftCell="A5" zoomScale="70" zoomScaleNormal="70" zoomScaleSheetLayoutView="70" zoomScalePageLayoutView="50" workbookViewId="0">
      <selection activeCell="E15" sqref="E15"/>
    </sheetView>
  </sheetViews>
  <sheetFormatPr defaultRowHeight="61.5" customHeight="1"/>
  <cols>
    <col min="1" max="1" width="6.44140625" customWidth="1"/>
    <col min="2" max="2" width="30.6640625" customWidth="1"/>
    <col min="3" max="3" width="52.88671875" customWidth="1"/>
    <col min="4" max="4" width="21" customWidth="1"/>
    <col min="5" max="5" width="19.88671875" customWidth="1"/>
    <col min="6" max="6" width="19.6640625" customWidth="1"/>
    <col min="7" max="7" width="22.33203125" customWidth="1"/>
    <col min="8" max="8" width="101.33203125" customWidth="1"/>
  </cols>
  <sheetData>
    <row r="1" spans="1:9" ht="23.25" customHeight="1">
      <c r="A1" s="52"/>
      <c r="B1" s="52"/>
      <c r="C1" s="52"/>
      <c r="D1" s="52"/>
      <c r="E1" s="52"/>
      <c r="F1" s="52"/>
      <c r="G1" s="53"/>
      <c r="H1" s="54" t="s">
        <v>135</v>
      </c>
      <c r="I1" s="5"/>
    </row>
    <row r="2" spans="1:9" ht="44.25" customHeight="1">
      <c r="A2" s="272" t="s">
        <v>184</v>
      </c>
      <c r="B2" s="272"/>
      <c r="C2" s="272"/>
      <c r="D2" s="272"/>
      <c r="E2" s="272"/>
      <c r="F2" s="272"/>
      <c r="G2" s="272"/>
      <c r="H2" s="272"/>
    </row>
    <row r="3" spans="1:9" ht="19.5" customHeight="1">
      <c r="A3" s="148"/>
      <c r="B3" s="148"/>
      <c r="C3" s="148"/>
      <c r="D3" s="148"/>
      <c r="E3" s="148"/>
      <c r="F3" s="148"/>
      <c r="G3" s="148"/>
      <c r="H3" s="148"/>
    </row>
    <row r="4" spans="1:9" ht="111.6" customHeight="1">
      <c r="A4" s="149" t="s">
        <v>128</v>
      </c>
      <c r="B4" s="150" t="s">
        <v>195</v>
      </c>
      <c r="C4" s="149" t="s">
        <v>129</v>
      </c>
      <c r="D4" s="150" t="s">
        <v>216</v>
      </c>
      <c r="E4" s="149" t="s">
        <v>131</v>
      </c>
      <c r="F4" s="149" t="s">
        <v>130</v>
      </c>
      <c r="G4" s="149" t="s">
        <v>132</v>
      </c>
      <c r="H4" s="149" t="s">
        <v>133</v>
      </c>
    </row>
    <row r="5" spans="1:9" ht="28.8" customHeight="1">
      <c r="A5" s="151">
        <v>1</v>
      </c>
      <c r="B5" s="273" t="s">
        <v>162</v>
      </c>
      <c r="C5" s="158" t="s">
        <v>185</v>
      </c>
      <c r="D5" s="274" t="s">
        <v>193</v>
      </c>
      <c r="E5" s="55" t="s">
        <v>186</v>
      </c>
      <c r="F5" s="152">
        <v>201</v>
      </c>
      <c r="G5" s="156"/>
      <c r="H5" s="55" t="s">
        <v>236</v>
      </c>
    </row>
    <row r="6" spans="1:9" ht="44.4" customHeight="1">
      <c r="A6" s="151">
        <v>2</v>
      </c>
      <c r="B6" s="229"/>
      <c r="C6" s="158" t="s">
        <v>235</v>
      </c>
      <c r="D6" s="275"/>
      <c r="E6" s="55" t="s">
        <v>234</v>
      </c>
      <c r="F6" s="152">
        <v>93.9</v>
      </c>
      <c r="G6" s="156"/>
      <c r="H6" s="159" t="s">
        <v>237</v>
      </c>
    </row>
    <row r="7" spans="1:9" ht="55.2" customHeight="1">
      <c r="A7" s="151">
        <v>3</v>
      </c>
      <c r="B7" s="229"/>
      <c r="C7" s="154" t="s">
        <v>227</v>
      </c>
      <c r="D7" s="275"/>
      <c r="E7" s="55"/>
      <c r="F7" s="152">
        <v>90</v>
      </c>
      <c r="G7" s="156"/>
      <c r="H7" s="160" t="s">
        <v>240</v>
      </c>
    </row>
    <row r="8" spans="1:9" ht="28.8" customHeight="1">
      <c r="A8" s="151">
        <v>4</v>
      </c>
      <c r="B8" s="229"/>
      <c r="C8" s="158" t="s">
        <v>194</v>
      </c>
      <c r="D8" s="275"/>
      <c r="E8" s="55" t="s">
        <v>197</v>
      </c>
      <c r="F8" s="152">
        <v>61.8</v>
      </c>
      <c r="G8" s="156"/>
      <c r="H8" s="156" t="s">
        <v>206</v>
      </c>
    </row>
    <row r="9" spans="1:9" ht="38.4" customHeight="1">
      <c r="A9" s="151">
        <v>5</v>
      </c>
      <c r="B9" s="229"/>
      <c r="C9" s="158" t="s">
        <v>207</v>
      </c>
      <c r="D9" s="275"/>
      <c r="E9" s="55" t="s">
        <v>208</v>
      </c>
      <c r="F9" s="152">
        <v>667.14400000000001</v>
      </c>
      <c r="G9" s="156"/>
      <c r="H9" s="161" t="s">
        <v>217</v>
      </c>
    </row>
    <row r="10" spans="1:9" ht="50.4" customHeight="1">
      <c r="A10" s="151">
        <v>6</v>
      </c>
      <c r="B10" s="229"/>
      <c r="C10" s="158" t="s">
        <v>218</v>
      </c>
      <c r="D10" s="275"/>
      <c r="E10" s="55" t="s">
        <v>187</v>
      </c>
      <c r="F10" s="152">
        <v>230.1</v>
      </c>
      <c r="G10" s="156">
        <v>13</v>
      </c>
      <c r="H10" s="55" t="s">
        <v>228</v>
      </c>
    </row>
    <row r="11" spans="1:9" ht="38.4" customHeight="1">
      <c r="A11" s="151">
        <v>7</v>
      </c>
      <c r="B11" s="229"/>
      <c r="C11" s="158" t="s">
        <v>196</v>
      </c>
      <c r="D11" s="275"/>
      <c r="E11" s="55"/>
      <c r="F11" s="152">
        <v>147.6</v>
      </c>
      <c r="G11" s="156"/>
      <c r="H11" s="55" t="s">
        <v>219</v>
      </c>
    </row>
    <row r="12" spans="1:9" ht="44.4" customHeight="1">
      <c r="A12" s="151">
        <v>8</v>
      </c>
      <c r="B12" s="229"/>
      <c r="C12" s="154" t="s">
        <v>220</v>
      </c>
      <c r="D12" s="275"/>
      <c r="E12" s="55"/>
      <c r="F12" s="152">
        <v>6.7</v>
      </c>
      <c r="G12" s="156"/>
      <c r="H12" s="55" t="s">
        <v>239</v>
      </c>
    </row>
    <row r="13" spans="1:9" ht="45.6" customHeight="1">
      <c r="A13" s="151">
        <v>9</v>
      </c>
      <c r="B13" s="229"/>
      <c r="C13" s="154" t="s">
        <v>221</v>
      </c>
      <c r="D13" s="275"/>
      <c r="E13" s="162" t="s">
        <v>222</v>
      </c>
      <c r="F13" s="162">
        <v>351.1</v>
      </c>
      <c r="G13" s="55"/>
      <c r="H13" s="55" t="s">
        <v>229</v>
      </c>
    </row>
    <row r="14" spans="1:9" ht="42.6" customHeight="1">
      <c r="A14" s="151">
        <v>10</v>
      </c>
      <c r="B14" s="229"/>
      <c r="C14" s="154" t="s">
        <v>223</v>
      </c>
      <c r="D14" s="275"/>
      <c r="E14" s="151" t="s">
        <v>224</v>
      </c>
      <c r="F14" s="151">
        <v>248.8</v>
      </c>
      <c r="G14" s="55"/>
      <c r="H14" s="55" t="s">
        <v>230</v>
      </c>
    </row>
    <row r="15" spans="1:9" ht="42.6" customHeight="1">
      <c r="A15" s="151">
        <v>11</v>
      </c>
      <c r="B15" s="229"/>
      <c r="C15" s="154" t="s">
        <v>225</v>
      </c>
      <c r="D15" s="275"/>
      <c r="E15" s="151" t="s">
        <v>226</v>
      </c>
      <c r="F15" s="151">
        <v>249.3</v>
      </c>
      <c r="G15" s="55"/>
      <c r="H15" s="55" t="s">
        <v>244</v>
      </c>
    </row>
    <row r="16" spans="1:9" ht="37.799999999999997" customHeight="1">
      <c r="A16" s="269" t="s">
        <v>83</v>
      </c>
      <c r="B16" s="270"/>
      <c r="C16" s="270"/>
      <c r="D16" s="271"/>
      <c r="E16" s="157"/>
      <c r="F16" s="56">
        <f>SUM(F5:F15)</f>
        <v>2347.4440000000004</v>
      </c>
      <c r="G16" s="153"/>
      <c r="H16" s="153"/>
    </row>
  </sheetData>
  <mergeCells count="4">
    <mergeCell ref="A16:D16"/>
    <mergeCell ref="A2:H2"/>
    <mergeCell ref="B5:B15"/>
    <mergeCell ref="D5:D1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Аналит.отчет</vt:lpstr>
      <vt:lpstr>Диагностика</vt:lpstr>
      <vt:lpstr>Расчет ИФО опер.</vt:lpstr>
      <vt:lpstr>Инвест. проекты опер.</vt:lpstr>
      <vt:lpstr>Аналит.отчет!Заголовки_для_печати</vt:lpstr>
      <vt:lpstr>Диагностика!Заголовки_для_печати</vt:lpstr>
      <vt:lpstr>'Расчет ИФО опер.'!Заголовки_для_печати</vt:lpstr>
      <vt:lpstr>Аналит.отчет!Область_печати</vt:lpstr>
      <vt:lpstr>Диагностика!Область_печати</vt:lpstr>
      <vt:lpstr>'Инвест. проекты опер.'!Область_печати</vt:lpstr>
    </vt:vector>
  </TitlesOfParts>
  <Company>AoIR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Жупанова О.О.</cp:lastModifiedBy>
  <cp:lastPrinted>2024-05-03T06:25:05Z</cp:lastPrinted>
  <dcterms:created xsi:type="dcterms:W3CDTF">2006-03-06T08:26:24Z</dcterms:created>
  <dcterms:modified xsi:type="dcterms:W3CDTF">2024-05-03T06:25:12Z</dcterms:modified>
</cp:coreProperties>
</file>