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15" yWindow="165" windowWidth="15195" windowHeight="12600" activeTab="3"/>
  </bookViews>
  <sheets>
    <sheet name="Аналит.отчет" sheetId="1" r:id="rId1"/>
    <sheet name="Диагностика" sheetId="2" r:id="rId2"/>
    <sheet name="Расчет ИФО" sheetId="3" r:id="rId3"/>
    <sheet name="Инвест. проекты" sheetId="5" r:id="rId4"/>
  </sheets>
  <definedNames>
    <definedName name="_xlnm.Print_Titles" localSheetId="0">Аналит.отчет!$4:$4</definedName>
    <definedName name="_xlnm.Print_Titles" localSheetId="1">Диагностика!$6:$6</definedName>
    <definedName name="_xlnm.Print_Titles" localSheetId="2">'Расчет ИФО'!$8:$12</definedName>
    <definedName name="_xlnm.Print_Area" localSheetId="1">Диагностика!$A$1:$K$68</definedName>
    <definedName name="_xlnm.Print_Area" localSheetId="3">'Инвест. проекты'!$A$1:$H$18</definedName>
  </definedNames>
  <calcPr calcId="125725"/>
</workbook>
</file>

<file path=xl/calcChain.xml><?xml version="1.0" encoding="utf-8"?>
<calcChain xmlns="http://schemas.openxmlformats.org/spreadsheetml/2006/main">
  <c r="I61" i="2"/>
  <c r="J61"/>
  <c r="K61"/>
  <c r="H61" l="1"/>
  <c r="G61"/>
  <c r="F61" l="1"/>
  <c r="E60" i="1"/>
  <c r="G27" i="3"/>
  <c r="F27"/>
  <c r="F23"/>
  <c r="G23"/>
  <c r="G22"/>
  <c r="F22"/>
  <c r="G19"/>
  <c r="F19"/>
  <c r="F24"/>
  <c r="G17"/>
  <c r="F17"/>
  <c r="G16"/>
  <c r="F16"/>
  <c r="G15"/>
  <c r="F15"/>
  <c r="G14"/>
  <c r="F14"/>
  <c r="G13"/>
  <c r="F13"/>
  <c r="G12"/>
  <c r="F12"/>
  <c r="H12" s="1"/>
  <c r="G11"/>
  <c r="F11"/>
  <c r="H11" s="1"/>
  <c r="G10"/>
  <c r="F10"/>
  <c r="H10" s="1"/>
  <c r="H27" l="1"/>
  <c r="G24"/>
  <c r="G20"/>
  <c r="H19"/>
  <c r="H17"/>
  <c r="H16"/>
  <c r="H23"/>
  <c r="H22"/>
  <c r="H15"/>
  <c r="H14"/>
  <c r="H13"/>
  <c r="F20"/>
  <c r="H24"/>
  <c r="G25" l="1"/>
  <c r="H20"/>
  <c r="F25"/>
  <c r="H25" s="1"/>
  <c r="E107" i="1" l="1"/>
  <c r="E109"/>
  <c r="E110"/>
  <c r="E111"/>
  <c r="E112"/>
  <c r="E113"/>
  <c r="E114"/>
  <c r="E115"/>
  <c r="E117"/>
  <c r="E118"/>
  <c r="E119"/>
  <c r="E120"/>
  <c r="E121"/>
  <c r="E124"/>
  <c r="E125"/>
  <c r="E126"/>
  <c r="E127"/>
  <c r="E128"/>
  <c r="E129"/>
  <c r="E130"/>
  <c r="E134"/>
  <c r="E136"/>
  <c r="E137"/>
  <c r="E138"/>
  <c r="E139"/>
  <c r="E140"/>
  <c r="E141"/>
  <c r="E142"/>
  <c r="E144"/>
  <c r="E145"/>
  <c r="E146"/>
  <c r="E147"/>
  <c r="E148"/>
  <c r="E151"/>
  <c r="E152"/>
  <c r="E153"/>
  <c r="E154"/>
  <c r="E155"/>
  <c r="E156"/>
  <c r="E157"/>
  <c r="E158"/>
  <c r="E159"/>
  <c r="E160"/>
  <c r="E103"/>
  <c r="E82"/>
  <c r="E83"/>
  <c r="E85"/>
  <c r="E86"/>
  <c r="E87"/>
  <c r="E90"/>
  <c r="E92"/>
  <c r="E93"/>
  <c r="E94"/>
  <c r="E95"/>
  <c r="E96"/>
  <c r="E97"/>
  <c r="E98"/>
  <c r="E100"/>
  <c r="E101"/>
  <c r="E80"/>
  <c r="E65"/>
  <c r="E67"/>
  <c r="E70"/>
  <c r="E72"/>
  <c r="E74"/>
  <c r="E76"/>
  <c r="E77"/>
  <c r="E31"/>
  <c r="E32"/>
  <c r="E37"/>
  <c r="E38"/>
  <c r="E40"/>
  <c r="E41"/>
  <c r="E43"/>
  <c r="E48"/>
  <c r="E49"/>
  <c r="E50"/>
  <c r="E55"/>
  <c r="E58"/>
  <c r="E59"/>
  <c r="E10"/>
  <c r="E13"/>
  <c r="E14"/>
  <c r="E15"/>
  <c r="E16"/>
  <c r="E17"/>
  <c r="E18"/>
  <c r="E20"/>
  <c r="E21"/>
  <c r="E22"/>
  <c r="E23"/>
  <c r="E24"/>
  <c r="E25"/>
  <c r="E26"/>
  <c r="E27"/>
  <c r="E28"/>
  <c r="E6"/>
</calcChain>
</file>

<file path=xl/sharedStrings.xml><?xml version="1.0" encoding="utf-8"?>
<sst xmlns="http://schemas.openxmlformats.org/spreadsheetml/2006/main" count="487" uniqueCount="259">
  <si>
    <t>Производство резиновых и пластмассовых изделий - всего</t>
  </si>
  <si>
    <t xml:space="preserve">Прочие - всего </t>
  </si>
  <si>
    <t>Квартальный отчет предоставляется на 25 день после отчетного периода, годовой отчет - до 15 февраля</t>
  </si>
  <si>
    <t>Наименование показателя</t>
  </si>
  <si>
    <t>Ед. изм.</t>
  </si>
  <si>
    <t>Динамика, %</t>
  </si>
  <si>
    <t>Итоги развития МО</t>
  </si>
  <si>
    <t>млн.руб.</t>
  </si>
  <si>
    <t>в т.ч. по видам экономической деятельности:</t>
  </si>
  <si>
    <t>Выручка от реализации продукции, работ, услуг на душу населения</t>
  </si>
  <si>
    <t>тыс. руб.</t>
  </si>
  <si>
    <t>Убыток</t>
  </si>
  <si>
    <t xml:space="preserve">Доля  прибыльных предприятий </t>
  </si>
  <si>
    <t>%</t>
  </si>
  <si>
    <t xml:space="preserve">Доля убыточных предприятий </t>
  </si>
  <si>
    <t>План по налогам и сборам в консолидированный местный бюджет (сумма бюджетов муниципального района и городских и сельских поселений)</t>
  </si>
  <si>
    <t>Поступления налогов и сборов в консолидированный местный бюджет (сумма бюджетов муниципального района и городских и сельских поселений)</t>
  </si>
  <si>
    <t>руб.</t>
  </si>
  <si>
    <t>Состояние основных видов экономической деятельности хозяйствующих субъектов МО</t>
  </si>
  <si>
    <t xml:space="preserve">Объем отгруженных товаров собственного производства, выполненных работ и услуг </t>
  </si>
  <si>
    <t>Валовый выпуск продукции  в сельхозорганизациях</t>
  </si>
  <si>
    <t>Объем работ</t>
  </si>
  <si>
    <t>Ввод в действие жилых домов</t>
  </si>
  <si>
    <t>кв. м</t>
  </si>
  <si>
    <t>Введено жилья на душу населения</t>
  </si>
  <si>
    <t>Грузооборот</t>
  </si>
  <si>
    <t>тыс.т/км</t>
  </si>
  <si>
    <t>Пассажирооборот</t>
  </si>
  <si>
    <t>тыс. пас/км</t>
  </si>
  <si>
    <t xml:space="preserve">Розничный товарооборот </t>
  </si>
  <si>
    <t xml:space="preserve">Индекс физического объема </t>
  </si>
  <si>
    <t>Малый бизнес</t>
  </si>
  <si>
    <t>Число действующих малых предприятий - всего</t>
  </si>
  <si>
    <t>ед.</t>
  </si>
  <si>
    <t>Уд. вес выручки предприятий малого бизнеса в выручке  в целом по МО</t>
  </si>
  <si>
    <t>бюджетные средства</t>
  </si>
  <si>
    <t>Коэффициент естественного прироста( убыли) населения (разница между числом родившихся человек на 1000 человек населения и числом умерших человек на 1000 человек населения)</t>
  </si>
  <si>
    <t>Половая структура населения</t>
  </si>
  <si>
    <t xml:space="preserve">                                  мужчины</t>
  </si>
  <si>
    <t>тыс.чел.</t>
  </si>
  <si>
    <t>уд. вес в общей численности населения</t>
  </si>
  <si>
    <t xml:space="preserve">                                   женщины </t>
  </si>
  <si>
    <t xml:space="preserve">                                   уд. вес в общей численности населения</t>
  </si>
  <si>
    <t>Возрастная структура населения</t>
  </si>
  <si>
    <t xml:space="preserve">                                  моложе трудоспособного возраста</t>
  </si>
  <si>
    <t xml:space="preserve">                                  трудоспособный возраст</t>
  </si>
  <si>
    <t xml:space="preserve">                                  старше трудоспособного возраста</t>
  </si>
  <si>
    <t>чел.</t>
  </si>
  <si>
    <t>Уд. вес численности городского населения в общей численности населения</t>
  </si>
  <si>
    <t>Уд. вес численности сельского населения в общей численности населения</t>
  </si>
  <si>
    <t xml:space="preserve">Занятые в экономике  </t>
  </si>
  <si>
    <t xml:space="preserve">                        в том числе работающие по найму </t>
  </si>
  <si>
    <t>Учащиеся  16 лет и старше</t>
  </si>
  <si>
    <t xml:space="preserve">Не занятые в экономике  </t>
  </si>
  <si>
    <t xml:space="preserve">                        в том числе безработные граждане</t>
  </si>
  <si>
    <t>Доля занятых на малых предприятиях в общей численности занятых в экономике - всего, в т.ч. по видам экономической деятельности:</t>
  </si>
  <si>
    <t xml:space="preserve">Уровень жизни населения </t>
  </si>
  <si>
    <t>Численность населения - всего</t>
  </si>
  <si>
    <t>тыс. чел.</t>
  </si>
  <si>
    <t>Среднесписочная численность работающих - всего,</t>
  </si>
  <si>
    <t>в том числе:</t>
  </si>
  <si>
    <t>Уровень регистрируемой безработицы(к трудоспособному населению)</t>
  </si>
  <si>
    <t xml:space="preserve">Среднедушевой денежный доход  </t>
  </si>
  <si>
    <t>Среднемесячная начисленная заработная плата (без выплат социального характера) - всего,</t>
  </si>
  <si>
    <t>Выплаты социального характера</t>
  </si>
  <si>
    <t>Фонд оплаты труда</t>
  </si>
  <si>
    <t xml:space="preserve">Покупательная способность денежных доходов населения (соотношение среднедушевых денежных доходов и прожиточного минимума) </t>
  </si>
  <si>
    <t>раз</t>
  </si>
  <si>
    <t xml:space="preserve">Численность населения с доходами ниже прожиточного минимума </t>
  </si>
  <si>
    <t xml:space="preserve">Доля населения с доходами ниже прожиточного минимума </t>
  </si>
  <si>
    <t>Задолженность по заработной плате в целом по МО</t>
  </si>
  <si>
    <t xml:space="preserve">               в том числе по бюджетным учреждениям </t>
  </si>
  <si>
    <t>тыс.руб.</t>
  </si>
  <si>
    <t>Приложение 1</t>
  </si>
  <si>
    <t xml:space="preserve">Объем отгруженных товаров, выполненных работ и услуг </t>
  </si>
  <si>
    <t>Выручка от реализации товаров (работ, услуг)</t>
  </si>
  <si>
    <t>Себестоимость произведенной продукции</t>
  </si>
  <si>
    <t>Прибыль до налого-обложения</t>
  </si>
  <si>
    <t>Среднесписочная численность работающих (чел.)</t>
  </si>
  <si>
    <t>в том числе предприятия:</t>
  </si>
  <si>
    <t>из них:</t>
  </si>
  <si>
    <t>Средняя цена за единицу продукции, тыс. рублей</t>
  </si>
  <si>
    <t>А</t>
  </si>
  <si>
    <t>ПРОМЫШЛЕННОЕ ПРОИЗВОДСТВО:</t>
  </si>
  <si>
    <t>тыс. м3</t>
  </si>
  <si>
    <t>т</t>
  </si>
  <si>
    <t>ИТОГО</t>
  </si>
  <si>
    <t>Государственное управление и обеспечение военной безопасности; обязательное социальное обеспечение</t>
  </si>
  <si>
    <t>Добыча полезных ископаемых</t>
  </si>
  <si>
    <t>Обрабатывающие производства</t>
  </si>
  <si>
    <t>Образование</t>
  </si>
  <si>
    <t>Здравоохранение и предоставление социальных услуг</t>
  </si>
  <si>
    <t>из них по отраслям социальной сферы:</t>
  </si>
  <si>
    <t>Прочие</t>
  </si>
  <si>
    <t>Управление</t>
  </si>
  <si>
    <t xml:space="preserve"> Строительство</t>
  </si>
  <si>
    <t>Объем отгруженных товаров собственного производства, выполненных работ и услуг</t>
  </si>
  <si>
    <t>(млн. руб.)</t>
  </si>
  <si>
    <t>х</t>
  </si>
  <si>
    <t>Наименование элементарного вида деятельности,
 товара-представителя</t>
  </si>
  <si>
    <t xml:space="preserve">Прибыль, прибыльно работающих  предприятий </t>
  </si>
  <si>
    <t>Обеспеченность собственными доходами консолидированного местного бюджета  на душу населения</t>
  </si>
  <si>
    <t xml:space="preserve">В том числе из общей численности работающих численность работников бюджетной сферы, финансируемой из консолидированного местного бюджета-всего, </t>
  </si>
  <si>
    <t>Миграция населения (разница между числом прибывших и числом выбывших, приток(+), отток(-)</t>
  </si>
  <si>
    <t>Граждане (физические лица), занимающиеся предпринимательской деятельностью без образования юридического лица (индивидуальные предприниматели, главы крестьянских (фермерских) хозяйств)</t>
  </si>
  <si>
    <t xml:space="preserve">Прожиточный минимум (начиная со 2 квартала, рассчитывается среднее значение за период) </t>
  </si>
  <si>
    <t>Добыча полезных ископаемых (В):</t>
  </si>
  <si>
    <t>Обрабатывающие производства (С):</t>
  </si>
  <si>
    <t>Обеспечение электрической энергией, газом и паром; кондиционирование воздуха (D):</t>
  </si>
  <si>
    <t xml:space="preserve">Объем инвестиций  -  всего, в т.ч.: </t>
  </si>
  <si>
    <t>Добыча полезных ископаемых - всего (В)</t>
  </si>
  <si>
    <t>Обрабатывающие производства, всего (С)</t>
  </si>
  <si>
    <t>Деятельность полиграфическая и копирование носителей информации - всего</t>
  </si>
  <si>
    <t>Добыча металлических руд - всего</t>
  </si>
  <si>
    <t>Производство пищевых продуктов</t>
  </si>
  <si>
    <t>Мясо и субпродукты пищевые прочие парные, остывшие, охлажденные или замороженные,т</t>
  </si>
  <si>
    <t>Изделия колбасные вареные, в том числе фаршированные,т</t>
  </si>
  <si>
    <t>Изделия колбасные копченые,т</t>
  </si>
  <si>
    <t>Полуфабрикаты мясные, мясосодержащие, охлажденные, замороженные,т</t>
  </si>
  <si>
    <t>Изделия хлебобулочные недлительного хранения,т</t>
  </si>
  <si>
    <t>Изделия мучные кондитерские, торты и пирожные недлительного хранения,т</t>
  </si>
  <si>
    <t>Печенье и пряники имбирные и аналогичные изделия; печенье сладкое; вафли и вафельные облатки; торты и пирожные длительного хранения,т</t>
  </si>
  <si>
    <t>Изделия хлебобулочные сухие прочие или хлебобулочные изделия длительного хранения,т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</si>
  <si>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</si>
  <si>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Пиломатериалы хвойных пород,Тыс. куб.м</t>
  </si>
  <si>
    <t>Лесоводство и лесозаготовки - всего</t>
  </si>
  <si>
    <t>Производство пищевых продуктов - всего</t>
  </si>
  <si>
    <t>Обработка древесины и производство изделий из дерева и пробки, кроме мебели - всего</t>
  </si>
  <si>
    <t>Производство прочих готовых изделий - всего</t>
  </si>
  <si>
    <t>Водоснабжение; водоотведение, организация сбора и утилизации отходов, деятельность по ликвидации загрязнений  (Е):</t>
  </si>
  <si>
    <t xml:space="preserve">Сельское, лесное хозяйство, охота, рыбаловство и рыбоводство, в том числе </t>
  </si>
  <si>
    <t>Лесоводство и лесозаготовки</t>
  </si>
  <si>
    <t>Рыболовство и рыбоводство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</si>
  <si>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</si>
  <si>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</si>
  <si>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Торговля оптовая и розничная; ремонт автотранспортных средств и мотоциклов</t>
  </si>
  <si>
    <t>Индекс промышленного производства</t>
  </si>
  <si>
    <t>№ п/п</t>
  </si>
  <si>
    <t>Наименование 
городского (сельского) поселения и населенного пункта на территории которого предполагается реализация инвестпроекта</t>
  </si>
  <si>
    <t>Наименование проекта</t>
  </si>
  <si>
    <t>Объем инвестиций, млн.руб.</t>
  </si>
  <si>
    <t>Мощность проекта
 ( в соответст. единицах)</t>
  </si>
  <si>
    <t>Количество создаваемых новых рабочих мест, ед.</t>
  </si>
  <si>
    <t>Текущее состояние проекта</t>
  </si>
  <si>
    <t>Инициатор проекта, контакты  (ФИО., занимаемая должность, тел., e-mail)</t>
  </si>
  <si>
    <t>Приложение 2</t>
  </si>
  <si>
    <t>Приложение 3</t>
  </si>
  <si>
    <t>Сельское, лесное хозяйство, охота, рыбаловство и рыбоводство (А) - всего, 
в том числе:</t>
  </si>
  <si>
    <t>ВСЕГО по муниципальному образованию</t>
  </si>
  <si>
    <t>Строительство (F)- всего</t>
  </si>
  <si>
    <t>Торговля оптовая и розничная; ремонт автотранспортных средств и мотоциклов (G) - всего</t>
  </si>
  <si>
    <t>Транспортировка и хранение (H)- всего</t>
  </si>
  <si>
    <t>Растениеводство и животноводство, охота и предоставление соответствующих услуг в этих областях</t>
  </si>
  <si>
    <t xml:space="preserve">Торговля оптовая и розничная; ремонт автотранспортных средств и мотоциклов </t>
  </si>
  <si>
    <t xml:space="preserve">Промышленное производство: </t>
  </si>
  <si>
    <t>Индекс производства продукции в сельхозорганизациях</t>
  </si>
  <si>
    <t>Сельское, лесное хозяйство, охота, рыбаловство и рыбоводство:</t>
  </si>
  <si>
    <t>Строительство:</t>
  </si>
  <si>
    <t>Транспортировка и хранение:</t>
  </si>
  <si>
    <t>Объем отгруженных товаров собственного производства, выполненных работ и услуг (В+C+D+E)</t>
  </si>
  <si>
    <t>Индекс промышленного производства(В+C+D)</t>
  </si>
  <si>
    <t>Трудовые ресурсы*</t>
  </si>
  <si>
    <t>Демографические процессы*</t>
  </si>
  <si>
    <t>Транспортировка и хранение</t>
  </si>
  <si>
    <t>Строительство</t>
  </si>
  <si>
    <t>Деятельность в области информации и связи</t>
  </si>
  <si>
    <t>Деятельность в области культуры, спарта, организации досуга и развлечений, в том числе:</t>
  </si>
  <si>
    <t>Деятельность в области спорта, отдыха и развлечений</t>
  </si>
  <si>
    <t>Энергия тепловая, отпущенная тепловыми электроцентралями (ТЭЦ),Тысяча гигакалорий</t>
  </si>
  <si>
    <t>Тысяча гигакалорий</t>
  </si>
  <si>
    <t>Энергия тепловая, отпущенная котельными,Тысяча гигакалорий</t>
  </si>
  <si>
    <t>Лесоматериалы хвойных пород,Тысяча плотных кубических метров</t>
  </si>
  <si>
    <t>тыс плотн м3</t>
  </si>
  <si>
    <t>Деятельность в области культуры, спорта, организации досуга и развлечений, в том числе:</t>
  </si>
  <si>
    <t>Деятельность в области культуры</t>
  </si>
  <si>
    <t>Деятельность в области образования</t>
  </si>
  <si>
    <t>Диагностика состояния экономики и предприятий                                                                                               Зиминского городского муниципального образования</t>
  </si>
  <si>
    <t>ООО Билибино</t>
  </si>
  <si>
    <t>ОАО Зиминский хлебозавод</t>
  </si>
  <si>
    <t>ООО Печатный дом</t>
  </si>
  <si>
    <t>ООО Зимаформопак</t>
  </si>
  <si>
    <t>ООО Мебель Лавр</t>
  </si>
  <si>
    <t>ООО Энергия</t>
  </si>
  <si>
    <t>ООО Водоснабжение</t>
  </si>
  <si>
    <t>ООО Водоотведение</t>
  </si>
  <si>
    <t>ООО Техтранс</t>
  </si>
  <si>
    <t>ООО УЮТ</t>
  </si>
  <si>
    <t>ООО УК Восточная</t>
  </si>
  <si>
    <t>Зиминское городское муниципальное образование</t>
  </si>
  <si>
    <t>Капитальный ремонт МБОУ СОШ № 1</t>
  </si>
  <si>
    <t>50 мест</t>
  </si>
  <si>
    <t xml:space="preserve">Строительство общеобразовательной школы </t>
  </si>
  <si>
    <t>352 учащихся</t>
  </si>
  <si>
    <t>90 чел/час</t>
  </si>
  <si>
    <t>Строительство дома культуры в восточной части города</t>
  </si>
  <si>
    <t>150 посадочных мест</t>
  </si>
  <si>
    <t>Капитальный ремонт автомобильных дорог</t>
  </si>
  <si>
    <t>18,6 км</t>
  </si>
  <si>
    <t>Обеспечение безопасности гидротехнических сооружений (берегоукрепление водозаборного узла)</t>
  </si>
  <si>
    <t>485 м</t>
  </si>
  <si>
    <t>Формирование комплексной системы управления отходами и вторичными материальными ресурсами на территории ЗГМО</t>
  </si>
  <si>
    <t>ликвидация 100% несанкционированных свалок</t>
  </si>
  <si>
    <t xml:space="preserve">Реконструкция ст. Зима Восточно - Сибирской железной дороги </t>
  </si>
  <si>
    <t>увеличение пропускной и перерабатывающей  способности станции в условиях растущих размеров перевозок</t>
  </si>
  <si>
    <t>ВСЖД филиал ОАО "РЖД"</t>
  </si>
  <si>
    <t>Включен в инвестиционную программу ОАО "РЖД" на 2017-2019гг</t>
  </si>
  <si>
    <t>Реконструкция административно - бытового комплекса на ст. Зима</t>
  </si>
  <si>
    <t>Произведено продукции в натуральном выражении</t>
  </si>
  <si>
    <t xml:space="preserve"> Обрабатывающие производства (Раздел  С)</t>
  </si>
  <si>
    <t>Обеспечение электрической энергией, газом и паром; кондиционирование воздуха (раздел D)</t>
  </si>
  <si>
    <t>Итого по промышленному производству (сумма разделов  В+C+D)</t>
  </si>
  <si>
    <t>Объем произведенной продукции в сопоставимых ценах</t>
  </si>
  <si>
    <t>7=итог гр.5/итог гр.6*100</t>
  </si>
  <si>
    <t>Индекс промышленного производства, (%)</t>
  </si>
  <si>
    <t>Расчет  индекса производства по элементарному виду деятельности по Иркутской области,   исходя из динамики по товарам - представителям</t>
  </si>
  <si>
    <t>ООО "ВСЛК"</t>
  </si>
  <si>
    <t>ООО Дары Сибири</t>
  </si>
  <si>
    <t>ООО Зиматеплоэнерго</t>
  </si>
  <si>
    <t>ООО Зима Строй</t>
  </si>
  <si>
    <t>8(39554) 3 12 08</t>
  </si>
  <si>
    <r>
      <t xml:space="preserve">Сводный перечень инвестиционных проектов, реализация которых предполагается на территории                                                                                                                                                                   </t>
    </r>
    <r>
      <rPr>
        <b/>
        <i/>
        <sz val="16"/>
        <rFont val="Arial"/>
        <family val="2"/>
        <charset val="204"/>
      </rPr>
      <t xml:space="preserve">  </t>
    </r>
    <r>
      <rPr>
        <b/>
        <i/>
        <u/>
        <sz val="16"/>
        <rFont val="Arial"/>
        <family val="2"/>
        <charset val="204"/>
      </rPr>
      <t>Зиминского городского муниципального образования</t>
    </r>
    <r>
      <rPr>
        <b/>
        <sz val="16"/>
        <rFont val="Arial"/>
        <family val="2"/>
        <charset val="204"/>
      </rPr>
      <t xml:space="preserve">
</t>
    </r>
  </si>
  <si>
    <t>Начальник управления экономической и инвестиционной политики                                                                                                                                             Л.В. Степанова</t>
  </si>
  <si>
    <t>Начальник управления экономической и инвестиционной политики                                                                           Л.В. Степанова</t>
  </si>
  <si>
    <t>Начальник управления экономической и инвестиционной политики</t>
  </si>
  <si>
    <t>Л.В. Степанова</t>
  </si>
  <si>
    <t>Начальник управления экономической и инвестиционной политики                                                                                                                                                                                                                                    Л.В. Степанова</t>
  </si>
  <si>
    <t>Разработана проектно-сметная документация , получено положительное заключение государственной экспертизы ГАУ Иркутской области "Экспертиза в строительстве Иркутской области" № ДС-2187-2187/09.14.  В апреле 2017 года администрацией ЗГМО (исх. № 1494 от 21.04.2017) подана заявка в Министерство культуры и архивов Иркутской области  на вхождение в областную программу для получения из областного бюджета местным бюджетам   софинансирования  капитальных вложений в объекты муниципальной собствеености по строительству, реконструкции объектов культуры. В программу не вошли.</t>
  </si>
  <si>
    <t xml:space="preserve"> Всего  - трудовые ресурсы</t>
  </si>
  <si>
    <t>Значение показателя за соответствующий период прошлого года                           ( 2016г)</t>
  </si>
  <si>
    <t>За отчетный период (2017 г.)</t>
  </si>
  <si>
    <t>За соответствующий период  прошлого года (2016 г.)</t>
  </si>
  <si>
    <t>За отчетный период                               (2017 г.)</t>
  </si>
  <si>
    <t>нет данных</t>
  </si>
  <si>
    <t>срок предоставления баланса трудовых ресурсов за 2017 г. - в июне 2018г.</t>
  </si>
  <si>
    <t>04.09.2017 года был заключен контракт № Ф.2017.375142 с подрядчиком ООО "Стройцентр - Иркутск". Работы начаты с момента заключения контракта. По состоянию на 31.12.2017г. Профинансировано 26,5 млн. руб. (в т.ч. Из ОБ - 25,2 млн.руб.)</t>
  </si>
  <si>
    <t>По результатам  заседания конкурсной комиссии ИКЗ №173380600911738060100100160184291244, определен подрядчик работ, заключен муниципальный контракт №  Ф.2017.125063, заключено соглашение с министерством природных ресурсов и экологии Иркутской области о предоставлении  собсидии из областного  бюджата бюджету ЗГМО на защиту от негативного воздействия вод населения и объектов экономики в рамках реализации ГП ИРК.Обл "Охрана окружающей среды на 2014-2020 г. На 2017 год предусмотрено финансирование проекта в размере 51,0 млн. руб. (в т.ч. средства ОБ - 48,8 млн.руб.) Работы начаты с момента заключения контракта, на 01.01.2018г. профинансировано  51,0 млн.руб. (в т.ч. из ОБ - 48,8 млн. руб.).</t>
  </si>
  <si>
    <t>Значение показателя за отчетный период               (2017г)</t>
  </si>
  <si>
    <t>Проект проходит экологическую экспертизу в г.Иркутске. Разработчики проекта (победители конкурса) подавали иск в Арбитражный суд о продлении срока разработки ПСД до 1 октября 2017г. По информации правового управления арбитражный суд отклонил иск о продлении срока разработки документации.</t>
  </si>
  <si>
    <t>Проект проходит государственную экспертизу</t>
  </si>
  <si>
    <r>
      <t xml:space="preserve">Выручка от реализации продукции, работ, услуг
(в действующих ценах) - всего </t>
    </r>
    <r>
      <rPr>
        <sz val="14"/>
        <rFont val="Times New Roman"/>
        <family val="1"/>
        <charset val="204"/>
      </rPr>
      <t>(данные согласно протокола согласования основных показателей на 2016-2018)</t>
    </r>
  </si>
  <si>
    <t>Прочие (расхожения в протоколе основных показателей между администрацией и министерством отнесены в этот раздел)</t>
  </si>
  <si>
    <t>Строительство детского сада по ул. 5-й Армии</t>
  </si>
  <si>
    <t>240 мест</t>
  </si>
  <si>
    <t xml:space="preserve">Сформирован земельный участок и поставлен на кадастровый учет. </t>
  </si>
  <si>
    <t>Строительство физкультурно - оздоровительного комплекса</t>
  </si>
  <si>
    <t>Аналитический отчет о социально-экономической ситуации в Зиминском городском муниципальном образовании за 2017 год (уточненные данные)</t>
  </si>
  <si>
    <t>ООО "Гранд плюс"</t>
  </si>
  <si>
    <t>ООО Лира</t>
  </si>
  <si>
    <t>Производство стройматериалов</t>
  </si>
  <si>
    <t>ООО "Стройпроффлист"</t>
  </si>
  <si>
    <t>ООО СМП-196 - Воссибтрансстрой</t>
  </si>
  <si>
    <t>ООО "АЗС-Зима"</t>
  </si>
  <si>
    <t>ООО ТД "Окинский"</t>
  </si>
  <si>
    <t xml:space="preserve">  за  2017  год (уточненные данные)</t>
  </si>
  <si>
    <t>Камалдинова О.В., 839554-3-12-08</t>
  </si>
  <si>
    <t>Камалдинова О.В.</t>
  </si>
  <si>
    <t>Готовится документация для проведения аукциона по определению подрядчика</t>
  </si>
  <si>
    <t>Разработана проектно - сметная документация на капитальный ремонт дорог, прошла гос.экспертизу.    В 2017 году начат  кап.ремонт автодороги по ул. К.Маркса, протяженностью 1,7 км., за этот период профинансировано 41,1 млн.руб. (в т.ч. из ОБ - 38,2 млн.руб.)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</si>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</sst>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39"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Arial Cyr"/>
      <family val="2"/>
      <charset val="204"/>
    </font>
    <font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  <charset val="204"/>
    </font>
    <font>
      <b/>
      <u/>
      <sz val="14"/>
      <name val="Times New Roman"/>
      <family val="1"/>
    </font>
    <font>
      <u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sz val="12"/>
      <name val="Arial Cyr"/>
      <charset val="204"/>
    </font>
    <font>
      <sz val="8"/>
      <name val="Arial Cyr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</font>
    <font>
      <b/>
      <sz val="16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Arial Cyr"/>
      <charset val="204"/>
    </font>
    <font>
      <b/>
      <sz val="20"/>
      <name val="Times New Roman"/>
      <family val="1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6"/>
      <name val="Arial"/>
      <family val="2"/>
      <charset val="204"/>
    </font>
    <font>
      <b/>
      <i/>
      <u/>
      <sz val="16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Arial Cyr"/>
      <charset val="204"/>
    </font>
    <font>
      <sz val="16"/>
      <name val="Times New Roman"/>
      <family val="1"/>
      <charset val="204"/>
    </font>
    <font>
      <i/>
      <sz val="10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61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164" fontId="16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left" vertical="center" wrapText="1"/>
    </xf>
    <xf numFmtId="0" fontId="23" fillId="0" borderId="0" xfId="0" applyFont="1" applyFill="1" applyAlignment="1">
      <alignment horizontal="right" vertical="center" wrapText="1"/>
    </xf>
    <xf numFmtId="0" fontId="22" fillId="0" borderId="0" xfId="0" applyFont="1" applyAlignment="1">
      <alignment horizontal="right" vertical="center"/>
    </xf>
    <xf numFmtId="0" fontId="21" fillId="0" borderId="1" xfId="0" applyFont="1" applyBorder="1" applyAlignment="1">
      <alignment vertical="center"/>
    </xf>
    <xf numFmtId="0" fontId="21" fillId="3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0" fontId="21" fillId="3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3" xfId="0" applyFont="1" applyBorder="1" applyAlignment="1">
      <alignment vertical="center"/>
    </xf>
    <xf numFmtId="0" fontId="21" fillId="3" borderId="16" xfId="0" applyFont="1" applyFill="1" applyBorder="1" applyAlignment="1">
      <alignment vertical="center" wrapText="1"/>
    </xf>
    <xf numFmtId="0" fontId="21" fillId="3" borderId="17" xfId="0" applyFont="1" applyFill="1" applyBorder="1" applyAlignment="1">
      <alignment vertical="center" wrapText="1"/>
    </xf>
    <xf numFmtId="0" fontId="21" fillId="0" borderId="4" xfId="0" applyFont="1" applyBorder="1" applyAlignment="1">
      <alignment vertical="center"/>
    </xf>
    <xf numFmtId="0" fontId="21" fillId="3" borderId="8" xfId="0" applyFont="1" applyFill="1" applyBorder="1" applyAlignment="1">
      <alignment vertical="center" wrapText="1"/>
    </xf>
    <xf numFmtId="0" fontId="21" fillId="3" borderId="19" xfId="0" applyFont="1" applyFill="1" applyBorder="1" applyAlignment="1">
      <alignment vertical="center" wrapText="1"/>
    </xf>
    <xf numFmtId="0" fontId="21" fillId="0" borderId="7" xfId="0" applyFont="1" applyBorder="1" applyAlignment="1">
      <alignment vertical="center"/>
    </xf>
    <xf numFmtId="0" fontId="21" fillId="3" borderId="16" xfId="0" applyFont="1" applyFill="1" applyBorder="1" applyAlignment="1">
      <alignment vertical="center"/>
    </xf>
    <xf numFmtId="0" fontId="21" fillId="3" borderId="22" xfId="0" applyFont="1" applyFill="1" applyBorder="1" applyAlignment="1">
      <alignment vertical="center" wrapText="1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4" fillId="4" borderId="6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right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vertical="center"/>
    </xf>
    <xf numFmtId="0" fontId="21" fillId="5" borderId="0" xfId="0" applyFont="1" applyFill="1"/>
    <xf numFmtId="0" fontId="26" fillId="0" borderId="1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164" fontId="26" fillId="0" borderId="1" xfId="0" applyNumberFormat="1" applyFont="1" applyFill="1" applyBorder="1" applyAlignment="1">
      <alignment horizontal="center" vertical="center"/>
    </xf>
    <xf numFmtId="164" fontId="27" fillId="0" borderId="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21" fillId="0" borderId="4" xfId="0" applyNumberFormat="1" applyFont="1" applyFill="1" applyBorder="1" applyAlignment="1">
      <alignment horizontal="center" vertical="center"/>
    </xf>
    <xf numFmtId="164" fontId="21" fillId="0" borderId="3" xfId="0" applyNumberFormat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 vertical="center"/>
    </xf>
    <xf numFmtId="164" fontId="27" fillId="0" borderId="2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164" fontId="21" fillId="0" borderId="5" xfId="0" applyNumberFormat="1" applyFont="1" applyFill="1" applyBorder="1" applyAlignment="1">
      <alignment horizontal="center" vertical="center"/>
    </xf>
    <xf numFmtId="0" fontId="26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 wrapText="1"/>
    </xf>
    <xf numFmtId="165" fontId="12" fillId="0" borderId="14" xfId="0" applyNumberFormat="1" applyFont="1" applyBorder="1" applyAlignment="1">
      <alignment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5" fontId="12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vertical="center" wrapText="1"/>
    </xf>
    <xf numFmtId="0" fontId="6" fillId="0" borderId="14" xfId="0" applyFont="1" applyFill="1" applyBorder="1" applyAlignment="1">
      <alignment horizontal="left" vertical="center" wrapText="1"/>
    </xf>
    <xf numFmtId="164" fontId="12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left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49" fontId="11" fillId="0" borderId="14" xfId="0" applyNumberFormat="1" applyFont="1" applyFill="1" applyBorder="1" applyAlignment="1">
      <alignment horizontal="left" vertical="center" wrapText="1"/>
    </xf>
    <xf numFmtId="49" fontId="11" fillId="0" borderId="14" xfId="0" applyNumberFormat="1" applyFont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4" xfId="0" applyFont="1" applyBorder="1" applyAlignment="1">
      <alignment horizontal="right" wrapText="1"/>
    </xf>
    <xf numFmtId="0" fontId="7" fillId="0" borderId="14" xfId="0" applyFont="1" applyBorder="1"/>
    <xf numFmtId="0" fontId="6" fillId="0" borderId="14" xfId="0" applyFont="1" applyBorder="1" applyAlignment="1">
      <alignment horizontal="right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/>
    <xf numFmtId="0" fontId="12" fillId="0" borderId="6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164" fontId="12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2" fontId="12" fillId="0" borderId="14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0" fontId="21" fillId="0" borderId="0" xfId="0" applyFont="1" applyFill="1" applyBorder="1" applyAlignment="1">
      <alignment vertical="center" wrapText="1"/>
    </xf>
    <xf numFmtId="0" fontId="26" fillId="0" borderId="0" xfId="0" applyFont="1" applyFill="1"/>
    <xf numFmtId="0" fontId="26" fillId="0" borderId="0" xfId="0" applyFont="1"/>
    <xf numFmtId="49" fontId="21" fillId="0" borderId="0" xfId="0" applyNumberFormat="1" applyFont="1"/>
    <xf numFmtId="0" fontId="21" fillId="0" borderId="0" xfId="0" applyFont="1" applyBorder="1"/>
    <xf numFmtId="0" fontId="21" fillId="0" borderId="0" xfId="0" applyFont="1" applyAlignment="1">
      <alignment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vertical="top" wrapText="1"/>
    </xf>
    <xf numFmtId="0" fontId="12" fillId="8" borderId="14" xfId="0" applyFont="1" applyFill="1" applyBorder="1"/>
    <xf numFmtId="0" fontId="12" fillId="8" borderId="13" xfId="0" applyFont="1" applyFill="1" applyBorder="1" applyAlignment="1">
      <alignment horizontal="center"/>
    </xf>
    <xf numFmtId="0" fontId="12" fillId="8" borderId="13" xfId="0" applyFont="1" applyFill="1" applyBorder="1"/>
    <xf numFmtId="0" fontId="3" fillId="2" borderId="13" xfId="0" applyFont="1" applyFill="1" applyBorder="1"/>
    <xf numFmtId="0" fontId="12" fillId="0" borderId="11" xfId="0" applyFont="1" applyBorder="1" applyAlignment="1">
      <alignment wrapText="1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0" fontId="12" fillId="0" borderId="11" xfId="0" applyFont="1" applyFill="1" applyBorder="1" applyAlignment="1">
      <alignment wrapText="1"/>
    </xf>
    <xf numFmtId="0" fontId="12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wrapText="1"/>
    </xf>
    <xf numFmtId="0" fontId="12" fillId="0" borderId="41" xfId="0" applyFont="1" applyFill="1" applyBorder="1"/>
    <xf numFmtId="0" fontId="3" fillId="0" borderId="13" xfId="0" applyFont="1" applyFill="1" applyBorder="1" applyAlignment="1">
      <alignment wrapText="1"/>
    </xf>
    <xf numFmtId="0" fontId="12" fillId="0" borderId="1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3" fillId="0" borderId="41" xfId="0" applyFont="1" applyBorder="1" applyAlignment="1">
      <alignment wrapText="1"/>
    </xf>
    <xf numFmtId="0" fontId="12" fillId="0" borderId="41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/>
    </xf>
    <xf numFmtId="0" fontId="12" fillId="0" borderId="11" xfId="0" applyFont="1" applyBorder="1" applyAlignment="1">
      <alignment vertical="center" wrapText="1"/>
    </xf>
    <xf numFmtId="0" fontId="3" fillId="0" borderId="13" xfId="0" applyFont="1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/>
    </xf>
    <xf numFmtId="1" fontId="21" fillId="0" borderId="3" xfId="0" applyNumberFormat="1" applyFont="1" applyFill="1" applyBorder="1" applyAlignment="1">
      <alignment horizontal="center" vertical="center"/>
    </xf>
    <xf numFmtId="2" fontId="21" fillId="0" borderId="3" xfId="0" applyNumberFormat="1" applyFont="1" applyFill="1" applyBorder="1" applyAlignment="1">
      <alignment horizontal="center" vertical="center"/>
    </xf>
    <xf numFmtId="1" fontId="21" fillId="0" borderId="4" xfId="0" applyNumberFormat="1" applyFont="1" applyFill="1" applyBorder="1" applyAlignment="1">
      <alignment horizontal="center" vertical="center"/>
    </xf>
    <xf numFmtId="2" fontId="21" fillId="0" borderId="4" xfId="0" applyNumberFormat="1" applyFont="1" applyFill="1" applyBorder="1" applyAlignment="1">
      <alignment horizontal="center" vertical="center"/>
    </xf>
    <xf numFmtId="1" fontId="21" fillId="0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1" fontId="27" fillId="0" borderId="3" xfId="0" applyNumberFormat="1" applyFont="1" applyFill="1" applyBorder="1" applyAlignment="1">
      <alignment horizontal="center" vertical="center"/>
    </xf>
    <xf numFmtId="2" fontId="27" fillId="0" borderId="3" xfId="0" applyNumberFormat="1" applyFont="1" applyFill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center" vertical="center"/>
    </xf>
    <xf numFmtId="1" fontId="21" fillId="0" borderId="5" xfId="0" applyNumberFormat="1" applyFont="1" applyFill="1" applyBorder="1" applyAlignment="1">
      <alignment horizontal="center" vertical="center"/>
    </xf>
    <xf numFmtId="2" fontId="21" fillId="0" borderId="5" xfId="0" applyNumberFormat="1" applyFont="1" applyFill="1" applyBorder="1" applyAlignment="1">
      <alignment horizontal="center" vertical="center"/>
    </xf>
    <xf numFmtId="1" fontId="26" fillId="0" borderId="2" xfId="0" applyNumberFormat="1" applyFont="1" applyFill="1" applyBorder="1" applyAlignment="1">
      <alignment horizontal="center" vertical="center"/>
    </xf>
    <xf numFmtId="2" fontId="26" fillId="0" borderId="2" xfId="0" applyNumberFormat="1" applyFont="1" applyFill="1" applyBorder="1" applyAlignment="1">
      <alignment horizontal="center" vertical="center"/>
    </xf>
    <xf numFmtId="1" fontId="21" fillId="0" borderId="7" xfId="0" applyNumberFormat="1" applyFont="1" applyFill="1" applyBorder="1" applyAlignment="1">
      <alignment horizontal="center" vertical="center"/>
    </xf>
    <xf numFmtId="2" fontId="21" fillId="0" borderId="7" xfId="0" applyNumberFormat="1" applyFont="1" applyFill="1" applyBorder="1" applyAlignment="1">
      <alignment horizontal="center" vertical="center"/>
    </xf>
    <xf numFmtId="2" fontId="21" fillId="0" borderId="0" xfId="0" applyNumberFormat="1" applyFont="1" applyBorder="1" applyAlignment="1">
      <alignment vertical="center"/>
    </xf>
    <xf numFmtId="1" fontId="21" fillId="0" borderId="9" xfId="0" applyNumberFormat="1" applyFont="1" applyFill="1" applyBorder="1" applyAlignment="1">
      <alignment horizontal="center" vertical="center"/>
    </xf>
    <xf numFmtId="2" fontId="21" fillId="0" borderId="9" xfId="0" applyNumberFormat="1" applyFont="1" applyFill="1" applyBorder="1" applyAlignment="1">
      <alignment horizontal="center" vertical="center"/>
    </xf>
    <xf numFmtId="0" fontId="26" fillId="0" borderId="6" xfId="0" applyFont="1" applyBorder="1" applyAlignment="1">
      <alignment vertical="center"/>
    </xf>
    <xf numFmtId="164" fontId="26" fillId="0" borderId="6" xfId="0" applyNumberFormat="1" applyFont="1" applyFill="1" applyBorder="1" applyAlignment="1">
      <alignment horizontal="center" vertical="center"/>
    </xf>
    <xf numFmtId="1" fontId="26" fillId="0" borderId="6" xfId="0" applyNumberFormat="1" applyFont="1" applyFill="1" applyBorder="1" applyAlignment="1">
      <alignment horizontal="center" vertical="center"/>
    </xf>
    <xf numFmtId="2" fontId="26" fillId="0" borderId="6" xfId="0" applyNumberFormat="1" applyFont="1" applyFill="1" applyBorder="1" applyAlignment="1">
      <alignment horizontal="center" vertical="center"/>
    </xf>
    <xf numFmtId="1" fontId="27" fillId="0" borderId="2" xfId="0" applyNumberFormat="1" applyFont="1" applyFill="1" applyBorder="1" applyAlignment="1">
      <alignment horizontal="center" vertical="center"/>
    </xf>
    <xf numFmtId="2" fontId="27" fillId="0" borderId="2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30" fillId="9" borderId="0" xfId="0" applyFont="1" applyFill="1" applyAlignment="1">
      <alignment vertical="top" wrapText="1"/>
    </xf>
    <xf numFmtId="0" fontId="31" fillId="9" borderId="0" xfId="0" applyFont="1" applyFill="1" applyAlignment="1">
      <alignment vertical="top" wrapText="1"/>
    </xf>
    <xf numFmtId="0" fontId="33" fillId="0" borderId="0" xfId="0" applyFont="1" applyBorder="1" applyAlignment="1">
      <alignment horizontal="left" vertical="center" wrapText="1"/>
    </xf>
    <xf numFmtId="0" fontId="0" fillId="0" borderId="0" xfId="0" applyAlignment="1"/>
    <xf numFmtId="0" fontId="27" fillId="0" borderId="2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1" fillId="0" borderId="8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/>
    </xf>
    <xf numFmtId="164" fontId="27" fillId="0" borderId="4" xfId="0" applyNumberFormat="1" applyFont="1" applyFill="1" applyBorder="1" applyAlignment="1">
      <alignment horizontal="center" vertical="center"/>
    </xf>
    <xf numFmtId="1" fontId="27" fillId="0" borderId="4" xfId="0" applyNumberFormat="1" applyFont="1" applyFill="1" applyBorder="1" applyAlignment="1">
      <alignment horizontal="center" vertical="center"/>
    </xf>
    <xf numFmtId="2" fontId="27" fillId="0" borderId="4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1" fillId="0" borderId="5" xfId="0" applyFont="1" applyFill="1" applyBorder="1" applyAlignment="1">
      <alignment vertical="center"/>
    </xf>
    <xf numFmtId="0" fontId="34" fillId="0" borderId="0" xfId="0" applyFont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left" vertical="center" wrapText="1"/>
    </xf>
    <xf numFmtId="0" fontId="36" fillId="0" borderId="0" xfId="0" applyFont="1"/>
    <xf numFmtId="2" fontId="12" fillId="0" borderId="13" xfId="0" applyNumberFormat="1" applyFont="1" applyFill="1" applyBorder="1" applyAlignment="1">
      <alignment horizontal="center"/>
    </xf>
    <xf numFmtId="2" fontId="12" fillId="0" borderId="13" xfId="0" applyNumberFormat="1" applyFont="1" applyFill="1" applyBorder="1" applyAlignment="1">
      <alignment horizontal="center" vertical="center" wrapText="1"/>
    </xf>
    <xf numFmtId="4" fontId="12" fillId="0" borderId="11" xfId="0" applyNumberFormat="1" applyFont="1" applyFill="1" applyBorder="1" applyAlignment="1">
      <alignment horizontal="center"/>
    </xf>
    <xf numFmtId="4" fontId="12" fillId="0" borderId="11" xfId="0" applyNumberFormat="1" applyFont="1" applyFill="1" applyBorder="1" applyAlignment="1">
      <alignment horizontal="center" vertical="center" wrapText="1"/>
    </xf>
    <xf numFmtId="4" fontId="12" fillId="0" borderId="11" xfId="0" applyNumberFormat="1" applyFont="1" applyBorder="1"/>
    <xf numFmtId="4" fontId="12" fillId="2" borderId="10" xfId="0" applyNumberFormat="1" applyFont="1" applyFill="1" applyBorder="1"/>
    <xf numFmtId="4" fontId="12" fillId="2" borderId="11" xfId="0" applyNumberFormat="1" applyFont="1" applyFill="1" applyBorder="1"/>
    <xf numFmtId="4" fontId="12" fillId="0" borderId="11" xfId="0" applyNumberFormat="1" applyFont="1" applyFill="1" applyBorder="1" applyAlignment="1">
      <alignment horizontal="center" wrapText="1"/>
    </xf>
    <xf numFmtId="4" fontId="12" fillId="0" borderId="11" xfId="0" applyNumberFormat="1" applyFont="1" applyBorder="1" applyAlignment="1">
      <alignment horizontal="center"/>
    </xf>
    <xf numFmtId="4" fontId="12" fillId="0" borderId="11" xfId="0" applyNumberFormat="1" applyFont="1" applyFill="1" applyBorder="1"/>
    <xf numFmtId="4" fontId="12" fillId="8" borderId="11" xfId="0" applyNumberFormat="1" applyFont="1" applyFill="1" applyBorder="1"/>
    <xf numFmtId="4" fontId="12" fillId="0" borderId="41" xfId="0" applyNumberFormat="1" applyFont="1" applyFill="1" applyBorder="1" applyAlignment="1"/>
    <xf numFmtId="4" fontId="12" fillId="8" borderId="43" xfId="0" applyNumberFormat="1" applyFont="1" applyFill="1" applyBorder="1"/>
    <xf numFmtId="4" fontId="3" fillId="0" borderId="13" xfId="0" applyNumberFormat="1" applyFont="1" applyFill="1" applyBorder="1"/>
    <xf numFmtId="4" fontId="12" fillId="8" borderId="13" xfId="0" applyNumberFormat="1" applyFont="1" applyFill="1" applyBorder="1"/>
    <xf numFmtId="4" fontId="12" fillId="0" borderId="41" xfId="0" applyNumberFormat="1" applyFont="1" applyBorder="1" applyAlignment="1">
      <alignment horizontal="center"/>
    </xf>
    <xf numFmtId="4" fontId="12" fillId="0" borderId="41" xfId="0" applyNumberFormat="1" applyFont="1" applyFill="1" applyBorder="1" applyAlignment="1">
      <alignment horizontal="center" vertical="center" wrapText="1"/>
    </xf>
    <xf numFmtId="4" fontId="3" fillId="0" borderId="41" xfId="0" applyNumberFormat="1" applyFont="1" applyBorder="1"/>
    <xf numFmtId="4" fontId="3" fillId="8" borderId="13" xfId="0" applyNumberFormat="1" applyFont="1" applyFill="1" applyBorder="1"/>
    <xf numFmtId="4" fontId="12" fillId="0" borderId="13" xfId="0" applyNumberFormat="1" applyFont="1" applyBorder="1" applyAlignment="1">
      <alignment horizontal="center"/>
    </xf>
    <xf numFmtId="4" fontId="12" fillId="0" borderId="13" xfId="0" applyNumberFormat="1" applyFont="1" applyFill="1" applyBorder="1" applyAlignment="1">
      <alignment horizontal="center"/>
    </xf>
    <xf numFmtId="4" fontId="3" fillId="0" borderId="13" xfId="0" applyNumberFormat="1" applyFont="1" applyBorder="1"/>
    <xf numFmtId="4" fontId="3" fillId="0" borderId="13" xfId="0" applyNumberFormat="1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21" fillId="3" borderId="32" xfId="0" applyFont="1" applyFill="1" applyBorder="1" applyAlignment="1">
      <alignment vertical="center" wrapText="1"/>
    </xf>
    <xf numFmtId="164" fontId="27" fillId="0" borderId="9" xfId="0" applyNumberFormat="1" applyFont="1" applyFill="1" applyBorder="1" applyAlignment="1">
      <alignment horizontal="center" vertical="center"/>
    </xf>
    <xf numFmtId="1" fontId="27" fillId="0" borderId="9" xfId="0" applyNumberFormat="1" applyFont="1" applyFill="1" applyBorder="1" applyAlignment="1">
      <alignment horizontal="center" vertical="center"/>
    </xf>
    <xf numFmtId="2" fontId="27" fillId="0" borderId="9" xfId="0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vertical="center" wrapText="1"/>
    </xf>
    <xf numFmtId="0" fontId="21" fillId="0" borderId="28" xfId="0" applyFont="1" applyBorder="1" applyAlignment="1"/>
    <xf numFmtId="0" fontId="21" fillId="0" borderId="3" xfId="0" applyFont="1" applyFill="1" applyBorder="1" applyAlignment="1">
      <alignment vertical="center"/>
    </xf>
    <xf numFmtId="0" fontId="27" fillId="0" borderId="4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/>
    </xf>
    <xf numFmtId="1" fontId="21" fillId="0" borderId="2" xfId="0" applyNumberFormat="1" applyFont="1" applyFill="1" applyBorder="1" applyAlignment="1">
      <alignment horizontal="center" vertical="center"/>
    </xf>
    <xf numFmtId="2" fontId="21" fillId="0" borderId="2" xfId="0" applyNumberFormat="1" applyFont="1" applyFill="1" applyBorder="1" applyAlignment="1">
      <alignment horizontal="center" vertical="center"/>
    </xf>
    <xf numFmtId="1" fontId="21" fillId="0" borderId="21" xfId="0" applyNumberFormat="1" applyFont="1" applyFill="1" applyBorder="1" applyAlignment="1">
      <alignment horizontal="center" vertical="center"/>
    </xf>
    <xf numFmtId="0" fontId="21" fillId="0" borderId="32" xfId="0" applyFont="1" applyBorder="1" applyAlignment="1">
      <alignment vertical="center"/>
    </xf>
    <xf numFmtId="164" fontId="27" fillId="0" borderId="5" xfId="0" applyNumberFormat="1" applyFont="1" applyFill="1" applyBorder="1" applyAlignment="1">
      <alignment horizontal="center" vertical="center"/>
    </xf>
    <xf numFmtId="0" fontId="21" fillId="0" borderId="47" xfId="0" applyFont="1" applyBorder="1" applyAlignment="1">
      <alignment vertical="center"/>
    </xf>
    <xf numFmtId="164" fontId="21" fillId="0" borderId="47" xfId="0" applyNumberFormat="1" applyFont="1" applyFill="1" applyBorder="1" applyAlignment="1">
      <alignment horizontal="center" vertical="center"/>
    </xf>
    <xf numFmtId="164" fontId="21" fillId="0" borderId="20" xfId="0" applyNumberFormat="1" applyFont="1" applyFill="1" applyBorder="1" applyAlignment="1">
      <alignment horizontal="center" vertical="center"/>
    </xf>
    <xf numFmtId="164" fontId="26" fillId="0" borderId="3" xfId="0" applyNumberFormat="1" applyFont="1" applyFill="1" applyBorder="1" applyAlignment="1">
      <alignment horizontal="center" vertical="center"/>
    </xf>
    <xf numFmtId="164" fontId="27" fillId="0" borderId="19" xfId="0" applyNumberFormat="1" applyFont="1" applyFill="1" applyBorder="1" applyAlignment="1">
      <alignment horizontal="center" vertical="center"/>
    </xf>
    <xf numFmtId="1" fontId="27" fillId="0" borderId="5" xfId="0" applyNumberFormat="1" applyFont="1" applyFill="1" applyBorder="1" applyAlignment="1">
      <alignment horizontal="center" vertical="center"/>
    </xf>
    <xf numFmtId="164" fontId="21" fillId="0" borderId="6" xfId="0" applyNumberFormat="1" applyFont="1" applyFill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2" fontId="21" fillId="0" borderId="6" xfId="0" applyNumberFormat="1" applyFont="1" applyFill="1" applyBorder="1" applyAlignment="1">
      <alignment horizontal="center" vertical="center"/>
    </xf>
    <xf numFmtId="164" fontId="26" fillId="0" borderId="14" xfId="0" applyNumberFormat="1" applyFont="1" applyFill="1" applyBorder="1" applyAlignment="1">
      <alignment horizontal="center" vertical="center"/>
    </xf>
    <xf numFmtId="1" fontId="26" fillId="0" borderId="14" xfId="0" applyNumberFormat="1" applyFont="1" applyFill="1" applyBorder="1" applyAlignment="1">
      <alignment horizontal="center" vertical="center"/>
    </xf>
    <xf numFmtId="2" fontId="26" fillId="0" borderId="14" xfId="0" applyNumberFormat="1" applyFont="1" applyFill="1" applyBorder="1" applyAlignment="1">
      <alignment horizontal="center" vertical="center"/>
    </xf>
    <xf numFmtId="164" fontId="26" fillId="0" borderId="2" xfId="0" applyNumberFormat="1" applyFont="1" applyFill="1" applyBorder="1" applyAlignment="1">
      <alignment horizontal="center" vertical="center"/>
    </xf>
    <xf numFmtId="164" fontId="21" fillId="0" borderId="7" xfId="0" applyNumberFormat="1" applyFont="1" applyFill="1" applyBorder="1" applyAlignment="1">
      <alignment horizontal="center" vertical="center"/>
    </xf>
    <xf numFmtId="164" fontId="26" fillId="0" borderId="23" xfId="0" applyNumberFormat="1" applyFont="1" applyFill="1" applyBorder="1" applyAlignment="1">
      <alignment horizontal="center" vertical="center"/>
    </xf>
    <xf numFmtId="1" fontId="12" fillId="0" borderId="14" xfId="0" applyNumberFormat="1" applyFont="1" applyFill="1" applyBorder="1" applyAlignment="1">
      <alignment horizontal="center" vertical="center" wrapText="1"/>
    </xf>
    <xf numFmtId="2" fontId="27" fillId="0" borderId="21" xfId="0" applyNumberFormat="1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vertical="center"/>
    </xf>
    <xf numFmtId="164" fontId="21" fillId="0" borderId="18" xfId="0" applyNumberFormat="1" applyFont="1" applyFill="1" applyBorder="1" applyAlignment="1">
      <alignment horizontal="center" vertical="center"/>
    </xf>
    <xf numFmtId="164" fontId="27" fillId="0" borderId="21" xfId="0" applyNumberFormat="1" applyFont="1" applyFill="1" applyBorder="1" applyAlignment="1">
      <alignment horizontal="center" vertical="center"/>
    </xf>
    <xf numFmtId="0" fontId="27" fillId="0" borderId="6" xfId="0" applyFont="1" applyBorder="1" applyAlignment="1">
      <alignment vertical="center"/>
    </xf>
    <xf numFmtId="0" fontId="21" fillId="0" borderId="48" xfId="0" applyFont="1" applyBorder="1" applyAlignment="1">
      <alignment vertical="center"/>
    </xf>
    <xf numFmtId="164" fontId="27" fillId="0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5" fillId="0" borderId="28" xfId="0" applyFont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left" vertical="top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right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1" fillId="3" borderId="32" xfId="0" applyFont="1" applyFill="1" applyBorder="1" applyAlignment="1">
      <alignment vertical="center" wrapText="1"/>
    </xf>
    <xf numFmtId="0" fontId="21" fillId="3" borderId="15" xfId="0" applyFont="1" applyFill="1" applyBorder="1" applyAlignment="1">
      <alignment vertical="center" wrapText="1"/>
    </xf>
    <xf numFmtId="0" fontId="27" fillId="3" borderId="46" xfId="0" applyFont="1" applyFill="1" applyBorder="1" applyAlignment="1">
      <alignment horizontal="left" vertical="center" wrapText="1"/>
    </xf>
    <xf numFmtId="0" fontId="0" fillId="0" borderId="36" xfId="0" applyBorder="1"/>
    <xf numFmtId="0" fontId="0" fillId="0" borderId="37" xfId="0" applyBorder="1"/>
    <xf numFmtId="0" fontId="27" fillId="3" borderId="29" xfId="0" applyFont="1" applyFill="1" applyBorder="1" applyAlignment="1">
      <alignment vertical="center" wrapText="1"/>
    </xf>
    <xf numFmtId="0" fontId="27" fillId="3" borderId="12" xfId="0" applyFont="1" applyFill="1" applyBorder="1" applyAlignment="1">
      <alignment vertical="center" wrapText="1"/>
    </xf>
    <xf numFmtId="0" fontId="27" fillId="3" borderId="30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21" fillId="0" borderId="19" xfId="0" applyFont="1" applyFill="1" applyBorder="1" applyAlignment="1">
      <alignment horizontal="left"/>
    </xf>
    <xf numFmtId="0" fontId="21" fillId="0" borderId="20" xfId="0" applyFont="1" applyFill="1" applyBorder="1" applyAlignment="1">
      <alignment horizontal="left"/>
    </xf>
    <xf numFmtId="0" fontId="27" fillId="0" borderId="29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27" fillId="0" borderId="30" xfId="0" applyFont="1" applyFill="1" applyBorder="1" applyAlignment="1">
      <alignment vertical="center" wrapText="1"/>
    </xf>
    <xf numFmtId="0" fontId="21" fillId="0" borderId="32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1" fillId="3" borderId="19" xfId="0" applyFont="1" applyFill="1" applyBorder="1" applyAlignment="1">
      <alignment horizontal="left" vertical="center" wrapText="1"/>
    </xf>
    <xf numFmtId="0" fontId="21" fillId="3" borderId="20" xfId="0" applyFont="1" applyFill="1" applyBorder="1" applyAlignment="1">
      <alignment horizontal="left" vertical="center" wrapText="1"/>
    </xf>
    <xf numFmtId="0" fontId="21" fillId="3" borderId="17" xfId="0" applyFont="1" applyFill="1" applyBorder="1" applyAlignment="1">
      <alignment horizontal="left" vertical="center" wrapText="1"/>
    </xf>
    <xf numFmtId="0" fontId="21" fillId="3" borderId="18" xfId="0" applyFont="1" applyFill="1" applyBorder="1" applyAlignment="1">
      <alignment horizontal="left" vertical="center" wrapText="1"/>
    </xf>
    <xf numFmtId="0" fontId="26" fillId="0" borderId="29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26" fillId="0" borderId="30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38" fillId="0" borderId="28" xfId="0" applyFont="1" applyBorder="1" applyAlignment="1"/>
    <xf numFmtId="0" fontId="38" fillId="0" borderId="31" xfId="0" applyFont="1" applyBorder="1" applyAlignment="1"/>
    <xf numFmtId="0" fontId="21" fillId="0" borderId="36" xfId="0" applyFont="1" applyBorder="1" applyAlignment="1"/>
    <xf numFmtId="0" fontId="21" fillId="0" borderId="37" xfId="0" applyFont="1" applyBorder="1" applyAlignment="1"/>
    <xf numFmtId="0" fontId="21" fillId="0" borderId="28" xfId="0" applyFont="1" applyBorder="1" applyAlignment="1"/>
    <xf numFmtId="0" fontId="0" fillId="0" borderId="31" xfId="0" applyBorder="1" applyAlignment="1"/>
    <xf numFmtId="0" fontId="26" fillId="3" borderId="29" xfId="0" applyFont="1" applyFill="1" applyBorder="1" applyAlignment="1">
      <alignment vertical="center" wrapText="1"/>
    </xf>
    <xf numFmtId="0" fontId="26" fillId="3" borderId="12" xfId="0" applyFont="1" applyFill="1" applyBorder="1" applyAlignment="1">
      <alignment vertical="center" wrapText="1"/>
    </xf>
    <xf numFmtId="0" fontId="26" fillId="3" borderId="30" xfId="0" applyFont="1" applyFill="1" applyBorder="1" applyAlignment="1">
      <alignment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justify" vertical="center" wrapText="1"/>
    </xf>
    <xf numFmtId="0" fontId="26" fillId="3" borderId="33" xfId="0" applyFont="1" applyFill="1" applyBorder="1" applyAlignment="1">
      <alignment vertical="center" wrapText="1"/>
    </xf>
    <xf numFmtId="0" fontId="26" fillId="3" borderId="34" xfId="0" applyFont="1" applyFill="1" applyBorder="1" applyAlignment="1">
      <alignment vertical="center" wrapText="1"/>
    </xf>
    <xf numFmtId="0" fontId="26" fillId="3" borderId="35" xfId="0" applyFont="1" applyFill="1" applyBorder="1" applyAlignment="1">
      <alignment vertical="center" wrapText="1"/>
    </xf>
    <xf numFmtId="0" fontId="21" fillId="0" borderId="38" xfId="0" applyFont="1" applyFill="1" applyBorder="1" applyAlignment="1">
      <alignment horizontal="left" vertical="center" wrapText="1"/>
    </xf>
    <xf numFmtId="0" fontId="21" fillId="0" borderId="39" xfId="0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21" fillId="0" borderId="22" xfId="0" applyFont="1" applyFill="1" applyBorder="1" applyAlignment="1">
      <alignment horizontal="left" vertical="center" wrapText="1"/>
    </xf>
    <xf numFmtId="0" fontId="21" fillId="0" borderId="44" xfId="0" applyFont="1" applyFill="1" applyBorder="1" applyAlignment="1">
      <alignment horizontal="left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1" fillId="3" borderId="37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1" fillId="0" borderId="28" xfId="0" applyFont="1" applyBorder="1" applyAlignment="1">
      <alignment horizontal="right" vertical="center"/>
    </xf>
    <xf numFmtId="0" fontId="26" fillId="3" borderId="16" xfId="0" applyFont="1" applyFill="1" applyBorder="1" applyAlignment="1">
      <alignment vertical="center" wrapText="1"/>
    </xf>
    <xf numFmtId="0" fontId="26" fillId="3" borderId="0" xfId="0" applyFont="1" applyFill="1" applyBorder="1" applyAlignment="1">
      <alignment vertical="center" wrapText="1"/>
    </xf>
    <xf numFmtId="0" fontId="26" fillId="3" borderId="21" xfId="0" applyFont="1" applyFill="1" applyBorder="1" applyAlignment="1">
      <alignment vertical="center" wrapText="1"/>
    </xf>
    <xf numFmtId="0" fontId="27" fillId="3" borderId="8" xfId="0" applyFont="1" applyFill="1" applyBorder="1" applyAlignment="1">
      <alignment vertical="center" wrapText="1"/>
    </xf>
    <xf numFmtId="0" fontId="27" fillId="3" borderId="28" xfId="0" applyFont="1" applyFill="1" applyBorder="1" applyAlignment="1">
      <alignment vertical="center" wrapText="1"/>
    </xf>
    <xf numFmtId="0" fontId="27" fillId="3" borderId="31" xfId="0" applyFont="1" applyFill="1" applyBorder="1" applyAlignment="1">
      <alignment vertical="center" wrapText="1"/>
    </xf>
    <xf numFmtId="0" fontId="21" fillId="3" borderId="0" xfId="0" applyFont="1" applyFill="1" applyBorder="1" applyAlignment="1">
      <alignment vertical="center" wrapText="1"/>
    </xf>
    <xf numFmtId="0" fontId="21" fillId="3" borderId="21" xfId="0" applyFont="1" applyFill="1" applyBorder="1" applyAlignment="1">
      <alignment vertical="center" wrapText="1"/>
    </xf>
    <xf numFmtId="0" fontId="21" fillId="5" borderId="14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1" fillId="0" borderId="0" xfId="0" applyFont="1" applyFill="1" applyBorder="1"/>
    <xf numFmtId="0" fontId="21" fillId="0" borderId="0" xfId="0" applyFont="1" applyBorder="1" applyAlignment="1">
      <alignment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left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>
      <alignment horizontal="left"/>
    </xf>
    <xf numFmtId="0" fontId="3" fillId="7" borderId="24" xfId="0" applyFont="1" applyFill="1" applyBorder="1" applyAlignment="1">
      <alignment horizontal="left"/>
    </xf>
    <xf numFmtId="0" fontId="3" fillId="6" borderId="29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justify" wrapText="1"/>
    </xf>
    <xf numFmtId="0" fontId="3" fillId="4" borderId="12" xfId="0" applyFont="1" applyFill="1" applyBorder="1" applyAlignment="1">
      <alignment horizontal="center" vertical="justify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 wrapText="1"/>
    </xf>
    <xf numFmtId="0" fontId="12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1"/>
  <sheetViews>
    <sheetView view="pageBreakPreview" topLeftCell="A70" zoomScale="80" zoomScaleNormal="80" zoomScaleSheetLayoutView="80" workbookViewId="0">
      <selection activeCell="D81" sqref="D81"/>
    </sheetView>
  </sheetViews>
  <sheetFormatPr defaultRowHeight="12.75"/>
  <cols>
    <col min="1" max="1" width="81.140625" customWidth="1"/>
    <col min="2" max="2" width="13.7109375" customWidth="1"/>
    <col min="3" max="3" width="22.5703125" customWidth="1"/>
    <col min="4" max="4" width="24" customWidth="1"/>
    <col min="5" max="5" width="14.7109375" customWidth="1"/>
  </cols>
  <sheetData>
    <row r="1" spans="1:5" ht="97.5" customHeight="1">
      <c r="A1" s="1"/>
      <c r="B1" s="2"/>
      <c r="C1" s="1"/>
      <c r="D1" s="249" t="s">
        <v>2</v>
      </c>
      <c r="E1" s="249"/>
    </row>
    <row r="2" spans="1:5" s="166" customFormat="1" ht="51" customHeight="1">
      <c r="A2" s="250" t="s">
        <v>245</v>
      </c>
      <c r="B2" s="250"/>
      <c r="C2" s="250"/>
      <c r="D2" s="250"/>
      <c r="E2" s="250"/>
    </row>
    <row r="3" spans="1:5" ht="18">
      <c r="A3" s="251"/>
      <c r="B3" s="251"/>
      <c r="C3" s="251"/>
      <c r="D3" s="251"/>
      <c r="E3" s="251"/>
    </row>
    <row r="4" spans="1:5" ht="114.75" customHeight="1">
      <c r="A4" s="33" t="s">
        <v>3</v>
      </c>
      <c r="B4" s="34" t="s">
        <v>4</v>
      </c>
      <c r="C4" s="35" t="s">
        <v>236</v>
      </c>
      <c r="D4" s="36" t="s">
        <v>228</v>
      </c>
      <c r="E4" s="35" t="s">
        <v>5</v>
      </c>
    </row>
    <row r="5" spans="1:5" ht="18.75">
      <c r="A5" s="253" t="s">
        <v>6</v>
      </c>
      <c r="B5" s="254"/>
      <c r="C5" s="254"/>
      <c r="D5" s="254"/>
      <c r="E5" s="255"/>
    </row>
    <row r="6" spans="1:5" ht="57.75">
      <c r="A6" s="59" t="s">
        <v>239</v>
      </c>
      <c r="B6" s="55" t="s">
        <v>7</v>
      </c>
      <c r="C6" s="56">
        <v>2813.4</v>
      </c>
      <c r="D6" s="56">
        <v>2812.7</v>
      </c>
      <c r="E6" s="60">
        <f>C6/D6</f>
        <v>1.0002488711913819</v>
      </c>
    </row>
    <row r="7" spans="1:5" ht="18.75">
      <c r="A7" s="61" t="s">
        <v>8</v>
      </c>
      <c r="B7" s="55"/>
      <c r="C7" s="56"/>
      <c r="D7" s="56"/>
      <c r="E7" s="60"/>
    </row>
    <row r="8" spans="1:5" ht="41.25" customHeight="1">
      <c r="A8" s="62" t="s">
        <v>130</v>
      </c>
      <c r="B8" s="55" t="s">
        <v>7</v>
      </c>
      <c r="C8" s="56"/>
      <c r="D8" s="56"/>
      <c r="E8" s="60"/>
    </row>
    <row r="9" spans="1:5" ht="42.75" customHeight="1">
      <c r="A9" s="62" t="s">
        <v>152</v>
      </c>
      <c r="B9" s="55" t="s">
        <v>7</v>
      </c>
      <c r="C9" s="63"/>
      <c r="D9" s="63"/>
      <c r="E9" s="60"/>
    </row>
    <row r="10" spans="1:5" ht="20.25" customHeight="1">
      <c r="A10" s="62" t="s">
        <v>131</v>
      </c>
      <c r="B10" s="55" t="s">
        <v>7</v>
      </c>
      <c r="C10" s="56">
        <v>223.5</v>
      </c>
      <c r="D10" s="56">
        <v>321</v>
      </c>
      <c r="E10" s="60">
        <f>C10/D10</f>
        <v>0.69626168224299068</v>
      </c>
    </row>
    <row r="11" spans="1:5" ht="18.75">
      <c r="A11" s="64" t="s">
        <v>132</v>
      </c>
      <c r="B11" s="55" t="s">
        <v>7</v>
      </c>
      <c r="C11" s="56"/>
      <c r="D11" s="56"/>
      <c r="E11" s="60"/>
    </row>
    <row r="12" spans="1:5" ht="18.75">
      <c r="A12" s="65" t="s">
        <v>88</v>
      </c>
      <c r="B12" s="55" t="s">
        <v>7</v>
      </c>
      <c r="C12" s="56">
        <v>40.9</v>
      </c>
      <c r="D12" s="56"/>
      <c r="E12" s="60"/>
    </row>
    <row r="13" spans="1:5" ht="18.75">
      <c r="A13" s="65" t="s">
        <v>89</v>
      </c>
      <c r="B13" s="55" t="s">
        <v>7</v>
      </c>
      <c r="C13" s="56">
        <v>625.1</v>
      </c>
      <c r="D13" s="56">
        <v>774.8</v>
      </c>
      <c r="E13" s="60">
        <f t="shared" ref="E13:E18" si="0">C13/D13</f>
        <v>0.80678884873515755</v>
      </c>
    </row>
    <row r="14" spans="1:5" ht="37.5" customHeight="1">
      <c r="A14" s="62" t="s">
        <v>133</v>
      </c>
      <c r="B14" s="55" t="s">
        <v>7</v>
      </c>
      <c r="C14" s="56">
        <v>270</v>
      </c>
      <c r="D14" s="63">
        <v>230.5</v>
      </c>
      <c r="E14" s="60">
        <f t="shared" si="0"/>
        <v>1.1713665943600868</v>
      </c>
    </row>
    <row r="15" spans="1:5" ht="41.25" customHeight="1">
      <c r="A15" s="62" t="s">
        <v>134</v>
      </c>
      <c r="B15" s="55" t="s">
        <v>7</v>
      </c>
      <c r="C15" s="56">
        <v>106.6</v>
      </c>
      <c r="D15" s="56">
        <v>113.3</v>
      </c>
      <c r="E15" s="60">
        <f t="shared" si="0"/>
        <v>0.94086496028243594</v>
      </c>
    </row>
    <row r="16" spans="1:5" ht="18.75">
      <c r="A16" s="65" t="s">
        <v>164</v>
      </c>
      <c r="B16" s="55" t="s">
        <v>7</v>
      </c>
      <c r="C16" s="56">
        <v>49.1</v>
      </c>
      <c r="D16" s="56">
        <v>27.2</v>
      </c>
      <c r="E16" s="60">
        <f t="shared" si="0"/>
        <v>1.8051470588235294</v>
      </c>
    </row>
    <row r="17" spans="1:5" ht="37.5">
      <c r="A17" s="64" t="s">
        <v>153</v>
      </c>
      <c r="B17" s="55" t="s">
        <v>7</v>
      </c>
      <c r="C17" s="56">
        <v>1095.5999999999999</v>
      </c>
      <c r="D17" s="56">
        <v>873.8</v>
      </c>
      <c r="E17" s="60">
        <f t="shared" si="0"/>
        <v>1.253833829251545</v>
      </c>
    </row>
    <row r="18" spans="1:5" ht="18.75">
      <c r="A18" s="64" t="s">
        <v>163</v>
      </c>
      <c r="B18" s="55" t="s">
        <v>7</v>
      </c>
      <c r="C18" s="56">
        <v>65.5</v>
      </c>
      <c r="D18" s="56">
        <v>73.900000000000006</v>
      </c>
      <c r="E18" s="60">
        <f t="shared" si="0"/>
        <v>0.88633288227334228</v>
      </c>
    </row>
    <row r="19" spans="1:5" ht="18.75">
      <c r="A19" s="64" t="s">
        <v>165</v>
      </c>
      <c r="B19" s="55" t="s">
        <v>7</v>
      </c>
      <c r="C19" s="56"/>
      <c r="D19" s="56"/>
      <c r="E19" s="60"/>
    </row>
    <row r="20" spans="1:5" ht="41.25" customHeight="1">
      <c r="A20" s="64" t="s">
        <v>240</v>
      </c>
      <c r="B20" s="55" t="s">
        <v>7</v>
      </c>
      <c r="C20" s="56">
        <v>337.1</v>
      </c>
      <c r="D20" s="56">
        <v>398.2</v>
      </c>
      <c r="E20" s="60">
        <f t="shared" ref="E20:E28" si="1">C20/D20</f>
        <v>0.8465595178302362</v>
      </c>
    </row>
    <row r="21" spans="1:5" ht="39">
      <c r="A21" s="59" t="s">
        <v>9</v>
      </c>
      <c r="B21" s="55" t="s">
        <v>10</v>
      </c>
      <c r="C21" s="99">
        <v>90.8</v>
      </c>
      <c r="D21" s="92">
        <v>90</v>
      </c>
      <c r="E21" s="60">
        <f t="shared" si="1"/>
        <v>1.0088888888888889</v>
      </c>
    </row>
    <row r="22" spans="1:5" ht="19.5">
      <c r="A22" s="59" t="s">
        <v>100</v>
      </c>
      <c r="B22" s="55" t="s">
        <v>7</v>
      </c>
      <c r="C22" s="56">
        <v>213.6</v>
      </c>
      <c r="D22" s="56">
        <v>118.4</v>
      </c>
      <c r="E22" s="60">
        <f t="shared" si="1"/>
        <v>1.8040540540540539</v>
      </c>
    </row>
    <row r="23" spans="1:5" ht="19.5">
      <c r="A23" s="59" t="s">
        <v>11</v>
      </c>
      <c r="B23" s="55" t="s">
        <v>7</v>
      </c>
      <c r="C23" s="56">
        <v>27.9</v>
      </c>
      <c r="D23" s="56">
        <v>40</v>
      </c>
      <c r="E23" s="60">
        <f t="shared" si="1"/>
        <v>0.69750000000000001</v>
      </c>
    </row>
    <row r="24" spans="1:5" ht="19.5">
      <c r="A24" s="59" t="s">
        <v>12</v>
      </c>
      <c r="B24" s="55" t="s">
        <v>13</v>
      </c>
      <c r="C24" s="63">
        <v>56</v>
      </c>
      <c r="D24" s="56">
        <v>54</v>
      </c>
      <c r="E24" s="60">
        <f t="shared" si="1"/>
        <v>1.037037037037037</v>
      </c>
    </row>
    <row r="25" spans="1:5" ht="19.5">
      <c r="A25" s="59" t="s">
        <v>14</v>
      </c>
      <c r="B25" s="55" t="s">
        <v>13</v>
      </c>
      <c r="C25" s="63">
        <v>7.1</v>
      </c>
      <c r="D25" s="56">
        <v>10</v>
      </c>
      <c r="E25" s="60">
        <f t="shared" si="1"/>
        <v>0.71</v>
      </c>
    </row>
    <row r="26" spans="1:5" ht="58.5">
      <c r="A26" s="66" t="s">
        <v>15</v>
      </c>
      <c r="B26" s="55" t="s">
        <v>7</v>
      </c>
      <c r="C26" s="63">
        <v>985.8</v>
      </c>
      <c r="D26" s="56">
        <v>1086.3</v>
      </c>
      <c r="E26" s="60">
        <f t="shared" si="1"/>
        <v>0.90748412040872684</v>
      </c>
    </row>
    <row r="27" spans="1:5" ht="58.5">
      <c r="A27" s="66" t="s">
        <v>16</v>
      </c>
      <c r="B27" s="55" t="s">
        <v>7</v>
      </c>
      <c r="C27" s="63">
        <v>949.8</v>
      </c>
      <c r="D27" s="56">
        <v>1049.3</v>
      </c>
      <c r="E27" s="60">
        <f t="shared" si="1"/>
        <v>0.90517487849042222</v>
      </c>
    </row>
    <row r="28" spans="1:5" ht="39">
      <c r="A28" s="66" t="s">
        <v>101</v>
      </c>
      <c r="B28" s="55" t="s">
        <v>10</v>
      </c>
      <c r="C28" s="63">
        <v>6728.3</v>
      </c>
      <c r="D28" s="56">
        <v>6180.2</v>
      </c>
      <c r="E28" s="60">
        <f t="shared" si="1"/>
        <v>1.0886864502766902</v>
      </c>
    </row>
    <row r="29" spans="1:5" ht="18.75">
      <c r="A29" s="256" t="s">
        <v>18</v>
      </c>
      <c r="B29" s="257"/>
      <c r="C29" s="257"/>
      <c r="D29" s="257"/>
      <c r="E29" s="258"/>
    </row>
    <row r="30" spans="1:5" ht="18.75">
      <c r="A30" s="67" t="s">
        <v>154</v>
      </c>
      <c r="B30" s="68"/>
      <c r="C30" s="58"/>
      <c r="D30" s="58"/>
      <c r="E30" s="57"/>
    </row>
    <row r="31" spans="1:5" ht="37.5">
      <c r="A31" s="69" t="s">
        <v>159</v>
      </c>
      <c r="B31" s="55" t="s">
        <v>7</v>
      </c>
      <c r="C31" s="70">
        <v>1042.5999999999999</v>
      </c>
      <c r="D31" s="70">
        <v>1118.5999999999999</v>
      </c>
      <c r="E31" s="57">
        <f>C31/D31</f>
        <v>0.9320579295548006</v>
      </c>
    </row>
    <row r="32" spans="1:5" ht="18.75">
      <c r="A32" s="69" t="s">
        <v>160</v>
      </c>
      <c r="B32" s="55" t="s">
        <v>13</v>
      </c>
      <c r="C32" s="91">
        <v>97.28</v>
      </c>
      <c r="D32" s="91">
        <v>68.28</v>
      </c>
      <c r="E32" s="57">
        <f>C32/D32</f>
        <v>1.424721734036321</v>
      </c>
    </row>
    <row r="33" spans="1:5" ht="18.75">
      <c r="A33" s="71" t="s">
        <v>106</v>
      </c>
      <c r="B33" s="55"/>
      <c r="C33" s="56"/>
      <c r="D33" s="56"/>
      <c r="E33" s="57"/>
    </row>
    <row r="34" spans="1:5" ht="37.5">
      <c r="A34" s="72" t="s">
        <v>19</v>
      </c>
      <c r="B34" s="55" t="s">
        <v>7</v>
      </c>
      <c r="C34" s="56">
        <v>40.9</v>
      </c>
      <c r="D34" s="56"/>
      <c r="E34" s="57"/>
    </row>
    <row r="35" spans="1:5" ht="18.75">
      <c r="A35" s="72" t="s">
        <v>136</v>
      </c>
      <c r="B35" s="55" t="s">
        <v>13</v>
      </c>
      <c r="C35" s="56"/>
      <c r="D35" s="56"/>
      <c r="E35" s="57"/>
    </row>
    <row r="36" spans="1:5" ht="18.75">
      <c r="A36" s="71" t="s">
        <v>107</v>
      </c>
      <c r="B36" s="55"/>
      <c r="C36" s="56"/>
      <c r="D36" s="56"/>
      <c r="E36" s="57"/>
    </row>
    <row r="37" spans="1:5" ht="37.5">
      <c r="A37" s="73" t="s">
        <v>19</v>
      </c>
      <c r="B37" s="55" t="s">
        <v>7</v>
      </c>
      <c r="C37" s="56">
        <v>625.1</v>
      </c>
      <c r="D37" s="56">
        <v>774.8</v>
      </c>
      <c r="E37" s="57">
        <f>C37/D37</f>
        <v>0.80678884873515755</v>
      </c>
    </row>
    <row r="38" spans="1:5" ht="18.75">
      <c r="A38" s="72" t="s">
        <v>136</v>
      </c>
      <c r="B38" s="55" t="s">
        <v>13</v>
      </c>
      <c r="C38" s="92">
        <v>97.29</v>
      </c>
      <c r="D38" s="92">
        <v>65</v>
      </c>
      <c r="E38" s="57">
        <f>C38/D38</f>
        <v>1.4967692307692309</v>
      </c>
    </row>
    <row r="39" spans="1:5" ht="37.5">
      <c r="A39" s="71" t="s">
        <v>108</v>
      </c>
      <c r="B39" s="55"/>
      <c r="C39" s="56"/>
      <c r="D39" s="56"/>
      <c r="E39" s="57"/>
    </row>
    <row r="40" spans="1:5" ht="37.5">
      <c r="A40" s="73" t="s">
        <v>96</v>
      </c>
      <c r="B40" s="55" t="s">
        <v>7</v>
      </c>
      <c r="C40" s="56">
        <v>270</v>
      </c>
      <c r="D40" s="63">
        <v>230.5</v>
      </c>
      <c r="E40" s="57">
        <f>C40/D40</f>
        <v>1.1713665943600868</v>
      </c>
    </row>
    <row r="41" spans="1:5" ht="18.75">
      <c r="A41" s="72" t="s">
        <v>136</v>
      </c>
      <c r="B41" s="55" t="s">
        <v>13</v>
      </c>
      <c r="C41" s="92">
        <v>97.23</v>
      </c>
      <c r="D41" s="56">
        <v>99.5</v>
      </c>
      <c r="E41" s="57">
        <f>C41/D41</f>
        <v>0.97718592964824125</v>
      </c>
    </row>
    <row r="42" spans="1:5" ht="56.25">
      <c r="A42" s="71" t="s">
        <v>129</v>
      </c>
      <c r="B42" s="55"/>
      <c r="C42" s="56"/>
      <c r="D42" s="56"/>
      <c r="E42" s="57"/>
    </row>
    <row r="43" spans="1:5" ht="37.5">
      <c r="A43" s="73" t="s">
        <v>96</v>
      </c>
      <c r="B43" s="55" t="s">
        <v>7</v>
      </c>
      <c r="C43" s="56">
        <v>106.6</v>
      </c>
      <c r="D43" s="56">
        <v>113.3</v>
      </c>
      <c r="E43" s="57">
        <f>C43/D43</f>
        <v>0.94086496028243594</v>
      </c>
    </row>
    <row r="44" spans="1:5" ht="37.5">
      <c r="A44" s="74" t="s">
        <v>156</v>
      </c>
      <c r="B44" s="75"/>
      <c r="C44" s="56"/>
      <c r="D44" s="56"/>
      <c r="E44" s="57"/>
    </row>
    <row r="45" spans="1:5" ht="18.75">
      <c r="A45" s="76" t="s">
        <v>20</v>
      </c>
      <c r="B45" s="55" t="s">
        <v>7</v>
      </c>
      <c r="C45" s="56"/>
      <c r="D45" s="56"/>
      <c r="E45" s="57"/>
    </row>
    <row r="46" spans="1:5" ht="18.75">
      <c r="A46" s="76" t="s">
        <v>155</v>
      </c>
      <c r="B46" s="55" t="s">
        <v>13</v>
      </c>
      <c r="C46" s="56"/>
      <c r="D46" s="56"/>
      <c r="E46" s="57"/>
    </row>
    <row r="47" spans="1:5" ht="18.75">
      <c r="A47" s="77" t="s">
        <v>157</v>
      </c>
      <c r="B47" s="75"/>
      <c r="C47" s="56"/>
      <c r="D47" s="56"/>
      <c r="E47" s="57"/>
    </row>
    <row r="48" spans="1:5" ht="18.75">
      <c r="A48" s="78" t="s">
        <v>21</v>
      </c>
      <c r="B48" s="55" t="s">
        <v>7</v>
      </c>
      <c r="C48" s="56">
        <v>49.1</v>
      </c>
      <c r="D48" s="56">
        <v>27.2</v>
      </c>
      <c r="E48" s="57">
        <f>C48/D48</f>
        <v>1.8051470588235294</v>
      </c>
    </row>
    <row r="49" spans="1:5" ht="18.75">
      <c r="A49" s="78" t="s">
        <v>22</v>
      </c>
      <c r="B49" s="55" t="s">
        <v>23</v>
      </c>
      <c r="C49" s="63">
        <v>4765</v>
      </c>
      <c r="D49" s="56">
        <v>14754</v>
      </c>
      <c r="E49" s="57">
        <f>C49/D49</f>
        <v>0.32296326419953914</v>
      </c>
    </row>
    <row r="50" spans="1:5" ht="18.75">
      <c r="A50" s="78" t="s">
        <v>24</v>
      </c>
      <c r="B50" s="55" t="s">
        <v>23</v>
      </c>
      <c r="C50" s="99">
        <v>0.15</v>
      </c>
      <c r="D50" s="92">
        <v>0.47</v>
      </c>
      <c r="E50" s="57">
        <f>C50/D50</f>
        <v>0.31914893617021278</v>
      </c>
    </row>
    <row r="51" spans="1:5" ht="18.75">
      <c r="A51" s="79" t="s">
        <v>158</v>
      </c>
      <c r="B51" s="75"/>
      <c r="C51" s="56"/>
      <c r="D51" s="56"/>
      <c r="E51" s="57"/>
    </row>
    <row r="52" spans="1:5" ht="18.75">
      <c r="A52" s="80" t="s">
        <v>25</v>
      </c>
      <c r="B52" s="55" t="s">
        <v>26</v>
      </c>
      <c r="C52" s="56" t="s">
        <v>232</v>
      </c>
      <c r="D52" s="56" t="s">
        <v>232</v>
      </c>
      <c r="E52" s="57"/>
    </row>
    <row r="53" spans="1:5" ht="18.75">
      <c r="A53" s="80" t="s">
        <v>27</v>
      </c>
      <c r="B53" s="55" t="s">
        <v>28</v>
      </c>
      <c r="C53" s="56"/>
      <c r="D53" s="56"/>
      <c r="E53" s="57"/>
    </row>
    <row r="54" spans="1:5" ht="37.5">
      <c r="A54" s="77" t="s">
        <v>135</v>
      </c>
      <c r="B54" s="75"/>
      <c r="C54" s="56"/>
      <c r="D54" s="56"/>
      <c r="E54" s="57"/>
    </row>
    <row r="55" spans="1:5" ht="18.75">
      <c r="A55" s="78" t="s">
        <v>29</v>
      </c>
      <c r="B55" s="55" t="s">
        <v>7</v>
      </c>
      <c r="C55" s="63">
        <v>3527.8</v>
      </c>
      <c r="D55" s="56">
        <v>3252.3</v>
      </c>
      <c r="E55" s="57">
        <f>C55/D55</f>
        <v>1.084709282661501</v>
      </c>
    </row>
    <row r="56" spans="1:5" ht="18.75">
      <c r="A56" s="78" t="s">
        <v>30</v>
      </c>
      <c r="B56" s="55" t="s">
        <v>13</v>
      </c>
      <c r="C56" s="56"/>
      <c r="D56" s="56"/>
      <c r="E56" s="57"/>
    </row>
    <row r="57" spans="1:5" ht="18.75">
      <c r="A57" s="77" t="s">
        <v>31</v>
      </c>
      <c r="B57" s="75"/>
      <c r="C57" s="56"/>
      <c r="D57" s="56"/>
      <c r="E57" s="57"/>
    </row>
    <row r="58" spans="1:5" ht="18.75">
      <c r="A58" s="78" t="s">
        <v>32</v>
      </c>
      <c r="B58" s="55" t="s">
        <v>33</v>
      </c>
      <c r="C58" s="241">
        <v>172</v>
      </c>
      <c r="D58" s="208">
        <v>176</v>
      </c>
      <c r="E58" s="57">
        <f>C58/D58</f>
        <v>0.97727272727272729</v>
      </c>
    </row>
    <row r="59" spans="1:5" ht="37.5">
      <c r="A59" s="78" t="s">
        <v>34</v>
      </c>
      <c r="B59" s="55" t="s">
        <v>13</v>
      </c>
      <c r="C59" s="63">
        <v>88.3</v>
      </c>
      <c r="D59" s="56">
        <v>87.7</v>
      </c>
      <c r="E59" s="57">
        <f>C59/D59</f>
        <v>1.0068415051311288</v>
      </c>
    </row>
    <row r="60" spans="1:5" ht="19.5">
      <c r="A60" s="59" t="s">
        <v>109</v>
      </c>
      <c r="B60" s="55" t="s">
        <v>10</v>
      </c>
      <c r="C60" s="63">
        <v>258486</v>
      </c>
      <c r="D60" s="56">
        <v>147900</v>
      </c>
      <c r="E60" s="57">
        <f>C60/D60</f>
        <v>1.7477079107505071</v>
      </c>
    </row>
    <row r="61" spans="1:5" ht="18.75">
      <c r="A61" s="81" t="s">
        <v>35</v>
      </c>
      <c r="B61" s="55" t="s">
        <v>10</v>
      </c>
      <c r="C61" s="56">
        <v>218032</v>
      </c>
      <c r="D61" s="56">
        <v>127159</v>
      </c>
      <c r="E61" s="57"/>
    </row>
    <row r="62" spans="1:5" ht="18.75">
      <c r="A62" s="256" t="s">
        <v>162</v>
      </c>
      <c r="B62" s="257"/>
      <c r="C62" s="257"/>
      <c r="D62" s="257"/>
      <c r="E62" s="258"/>
    </row>
    <row r="63" spans="1:5" ht="78">
      <c r="A63" s="59" t="s">
        <v>36</v>
      </c>
      <c r="B63" s="55" t="s">
        <v>47</v>
      </c>
      <c r="C63" s="70">
        <v>-1.38</v>
      </c>
      <c r="D63" s="70">
        <v>-0.2</v>
      </c>
      <c r="E63" s="82"/>
    </row>
    <row r="64" spans="1:5" ht="19.5">
      <c r="A64" s="59" t="s">
        <v>37</v>
      </c>
      <c r="B64" s="75"/>
      <c r="C64" s="70"/>
      <c r="D64" s="70"/>
      <c r="E64" s="82"/>
    </row>
    <row r="65" spans="1:5" ht="18.75">
      <c r="A65" s="64" t="s">
        <v>38</v>
      </c>
      <c r="B65" s="55" t="s">
        <v>39</v>
      </c>
      <c r="C65" s="262" t="s">
        <v>232</v>
      </c>
      <c r="D65" s="91">
        <v>14.36</v>
      </c>
      <c r="E65" s="82" t="e">
        <f>C65/D65</f>
        <v>#VALUE!</v>
      </c>
    </row>
    <row r="66" spans="1:5" ht="18.75">
      <c r="A66" s="83" t="s">
        <v>40</v>
      </c>
      <c r="B66" s="55" t="s">
        <v>13</v>
      </c>
      <c r="C66" s="263"/>
      <c r="D66" s="70">
        <v>46</v>
      </c>
      <c r="E66" s="82"/>
    </row>
    <row r="67" spans="1:5" ht="18.75">
      <c r="A67" s="64" t="s">
        <v>41</v>
      </c>
      <c r="B67" s="55" t="s">
        <v>39</v>
      </c>
      <c r="C67" s="263"/>
      <c r="D67" s="91">
        <v>16.86</v>
      </c>
      <c r="E67" s="82">
        <f>C67/D67</f>
        <v>0</v>
      </c>
    </row>
    <row r="68" spans="1:5" ht="19.5" customHeight="1">
      <c r="A68" s="64" t="s">
        <v>42</v>
      </c>
      <c r="B68" s="55" t="s">
        <v>13</v>
      </c>
      <c r="C68" s="263"/>
      <c r="D68" s="70">
        <v>54</v>
      </c>
      <c r="E68" s="82"/>
    </row>
    <row r="69" spans="1:5" ht="19.5">
      <c r="A69" s="59" t="s">
        <v>43</v>
      </c>
      <c r="B69" s="55"/>
      <c r="C69" s="263"/>
      <c r="D69" s="70"/>
      <c r="E69" s="82"/>
    </row>
    <row r="70" spans="1:5" ht="18.75">
      <c r="A70" s="64" t="s">
        <v>44</v>
      </c>
      <c r="B70" s="55" t="s">
        <v>39</v>
      </c>
      <c r="C70" s="263"/>
      <c r="D70" s="70">
        <v>7.4</v>
      </c>
      <c r="E70" s="82">
        <f>C70/D70</f>
        <v>0</v>
      </c>
    </row>
    <row r="71" spans="1:5" ht="18.75">
      <c r="A71" s="83" t="s">
        <v>40</v>
      </c>
      <c r="B71" s="55" t="s">
        <v>13</v>
      </c>
      <c r="C71" s="263"/>
      <c r="D71" s="70">
        <v>24</v>
      </c>
      <c r="E71" s="82"/>
    </row>
    <row r="72" spans="1:5" ht="18.75">
      <c r="A72" s="64" t="s">
        <v>45</v>
      </c>
      <c r="B72" s="55" t="s">
        <v>39</v>
      </c>
      <c r="C72" s="263"/>
      <c r="D72" s="70">
        <v>17.3</v>
      </c>
      <c r="E72" s="82">
        <f>C72/D72</f>
        <v>0</v>
      </c>
    </row>
    <row r="73" spans="1:5" ht="18.75">
      <c r="A73" s="83" t="s">
        <v>40</v>
      </c>
      <c r="B73" s="55" t="s">
        <v>13</v>
      </c>
      <c r="C73" s="263"/>
      <c r="D73" s="70">
        <v>55.2</v>
      </c>
      <c r="E73" s="82"/>
    </row>
    <row r="74" spans="1:5" ht="18.75">
      <c r="A74" s="64" t="s">
        <v>46</v>
      </c>
      <c r="B74" s="55" t="s">
        <v>39</v>
      </c>
      <c r="C74" s="263"/>
      <c r="D74" s="70">
        <v>6.5</v>
      </c>
      <c r="E74" s="82">
        <f>C74/D74</f>
        <v>0</v>
      </c>
    </row>
    <row r="75" spans="1:5" ht="18.75">
      <c r="A75" s="83" t="s">
        <v>40</v>
      </c>
      <c r="B75" s="55" t="s">
        <v>13</v>
      </c>
      <c r="C75" s="264"/>
      <c r="D75" s="70">
        <v>20.8</v>
      </c>
      <c r="E75" s="82"/>
    </row>
    <row r="76" spans="1:5" ht="39">
      <c r="A76" s="66" t="s">
        <v>103</v>
      </c>
      <c r="B76" s="55" t="s">
        <v>47</v>
      </c>
      <c r="C76" s="70">
        <v>-198</v>
      </c>
      <c r="D76" s="70">
        <v>-58</v>
      </c>
      <c r="E76" s="82">
        <f>C76/D76</f>
        <v>3.4137931034482758</v>
      </c>
    </row>
    <row r="77" spans="1:5" ht="39">
      <c r="A77" s="66" t="s">
        <v>48</v>
      </c>
      <c r="B77" s="55" t="s">
        <v>13</v>
      </c>
      <c r="C77" s="70">
        <v>100</v>
      </c>
      <c r="D77" s="70">
        <v>100</v>
      </c>
      <c r="E77" s="82">
        <f>C77/D77</f>
        <v>1</v>
      </c>
    </row>
    <row r="78" spans="1:5" ht="39">
      <c r="A78" s="66" t="s">
        <v>49</v>
      </c>
      <c r="B78" s="55" t="s">
        <v>13</v>
      </c>
      <c r="C78" s="70"/>
      <c r="D78" s="70"/>
      <c r="E78" s="82"/>
    </row>
    <row r="79" spans="1:5" ht="18.75">
      <c r="A79" s="253" t="s">
        <v>161</v>
      </c>
      <c r="B79" s="254"/>
      <c r="C79" s="254"/>
      <c r="D79" s="254"/>
      <c r="E79" s="255"/>
    </row>
    <row r="80" spans="1:5" ht="19.5">
      <c r="A80" s="84" t="s">
        <v>57</v>
      </c>
      <c r="B80" s="55" t="s">
        <v>58</v>
      </c>
      <c r="C80" s="92">
        <v>30.99</v>
      </c>
      <c r="D80" s="92">
        <v>31.23</v>
      </c>
      <c r="E80" s="60">
        <f>C80/D80</f>
        <v>0.99231508165225735</v>
      </c>
    </row>
    <row r="81" spans="1:5" ht="18" customHeight="1">
      <c r="A81" s="59" t="s">
        <v>227</v>
      </c>
      <c r="B81" s="55" t="s">
        <v>39</v>
      </c>
      <c r="C81" s="260" t="s">
        <v>233</v>
      </c>
      <c r="D81" s="92">
        <v>18.12</v>
      </c>
      <c r="E81" s="60">
        <v>0</v>
      </c>
    </row>
    <row r="82" spans="1:5" ht="19.5">
      <c r="A82" s="59" t="s">
        <v>50</v>
      </c>
      <c r="B82" s="55" t="s">
        <v>39</v>
      </c>
      <c r="C82" s="261"/>
      <c r="D82" s="92">
        <v>10.84</v>
      </c>
      <c r="E82" s="60">
        <f>C82/D82</f>
        <v>0</v>
      </c>
    </row>
    <row r="83" spans="1:5" ht="18.75">
      <c r="A83" s="64" t="s">
        <v>51</v>
      </c>
      <c r="B83" s="55" t="s">
        <v>39</v>
      </c>
      <c r="C83" s="261"/>
      <c r="D83" s="92">
        <v>1.93</v>
      </c>
      <c r="E83" s="60">
        <f>C83/D83</f>
        <v>0</v>
      </c>
    </row>
    <row r="84" spans="1:5" ht="19.5">
      <c r="A84" s="59" t="s">
        <v>52</v>
      </c>
      <c r="B84" s="55" t="s">
        <v>39</v>
      </c>
      <c r="C84" s="261"/>
      <c r="D84" s="92"/>
      <c r="E84" s="60"/>
    </row>
    <row r="85" spans="1:5" ht="19.5">
      <c r="A85" s="59" t="s">
        <v>53</v>
      </c>
      <c r="B85" s="55" t="s">
        <v>39</v>
      </c>
      <c r="C85" s="261"/>
      <c r="D85" s="92">
        <v>6.41</v>
      </c>
      <c r="E85" s="60">
        <f>C85/D85</f>
        <v>0</v>
      </c>
    </row>
    <row r="86" spans="1:5" ht="18.75">
      <c r="A86" s="62" t="s">
        <v>54</v>
      </c>
      <c r="B86" s="85" t="s">
        <v>39</v>
      </c>
      <c r="C86" s="261"/>
      <c r="D86" s="92">
        <v>0.31</v>
      </c>
      <c r="E86" s="60">
        <f>C86/D86</f>
        <v>0</v>
      </c>
    </row>
    <row r="87" spans="1:5" ht="58.5">
      <c r="A87" s="59" t="s">
        <v>55</v>
      </c>
      <c r="B87" s="55" t="s">
        <v>13</v>
      </c>
      <c r="C87" s="99">
        <v>19.5</v>
      </c>
      <c r="D87" s="99">
        <v>16.7</v>
      </c>
      <c r="E87" s="60">
        <f>C87/D87</f>
        <v>1.1676646706586826</v>
      </c>
    </row>
    <row r="88" spans="1:5" ht="37.5">
      <c r="A88" s="62" t="s">
        <v>130</v>
      </c>
      <c r="B88" s="55" t="s">
        <v>13</v>
      </c>
      <c r="C88" s="92"/>
      <c r="D88" s="99"/>
      <c r="E88" s="60"/>
    </row>
    <row r="89" spans="1:5" ht="37.5">
      <c r="A89" s="62" t="s">
        <v>152</v>
      </c>
      <c r="B89" s="55" t="s">
        <v>13</v>
      </c>
      <c r="C89" s="92"/>
      <c r="D89" s="99"/>
      <c r="E89" s="60"/>
    </row>
    <row r="90" spans="1:5" ht="18.75">
      <c r="A90" s="62" t="s">
        <v>131</v>
      </c>
      <c r="B90" s="55" t="s">
        <v>13</v>
      </c>
      <c r="C90" s="92">
        <v>1.38</v>
      </c>
      <c r="D90" s="99">
        <v>1.2</v>
      </c>
      <c r="E90" s="60">
        <f>C90/D90</f>
        <v>1.1499999999999999</v>
      </c>
    </row>
    <row r="91" spans="1:5" ht="18.75">
      <c r="A91" s="64" t="s">
        <v>132</v>
      </c>
      <c r="B91" s="55" t="s">
        <v>13</v>
      </c>
      <c r="C91" s="92"/>
      <c r="D91" s="99"/>
      <c r="E91" s="60"/>
    </row>
    <row r="92" spans="1:5" ht="18.75">
      <c r="A92" s="65" t="s">
        <v>88</v>
      </c>
      <c r="B92" s="55" t="s">
        <v>13</v>
      </c>
      <c r="C92" s="92">
        <v>0.1</v>
      </c>
      <c r="D92" s="99">
        <v>0.1</v>
      </c>
      <c r="E92" s="60">
        <f t="shared" ref="E92:E98" si="2">C92/D92</f>
        <v>1</v>
      </c>
    </row>
    <row r="93" spans="1:5" ht="18.75">
      <c r="A93" s="65" t="s">
        <v>89</v>
      </c>
      <c r="B93" s="55" t="s">
        <v>13</v>
      </c>
      <c r="C93" s="92">
        <v>0.5</v>
      </c>
      <c r="D93" s="99">
        <v>0.4</v>
      </c>
      <c r="E93" s="60">
        <f t="shared" si="2"/>
        <v>1.25</v>
      </c>
    </row>
    <row r="94" spans="1:5" ht="37.5">
      <c r="A94" s="62" t="s">
        <v>133</v>
      </c>
      <c r="B94" s="55" t="s">
        <v>13</v>
      </c>
      <c r="C94" s="92">
        <v>1.32</v>
      </c>
      <c r="D94" s="99">
        <v>2.1</v>
      </c>
      <c r="E94" s="60">
        <f t="shared" si="2"/>
        <v>0.62857142857142856</v>
      </c>
    </row>
    <row r="95" spans="1:5" ht="40.5" customHeight="1">
      <c r="A95" s="62" t="s">
        <v>134</v>
      </c>
      <c r="B95" s="55" t="s">
        <v>13</v>
      </c>
      <c r="C95" s="92">
        <v>1.92</v>
      </c>
      <c r="D95" s="99">
        <v>1.5</v>
      </c>
      <c r="E95" s="60">
        <f t="shared" si="2"/>
        <v>1.28</v>
      </c>
    </row>
    <row r="96" spans="1:5" ht="18.75">
      <c r="A96" s="65" t="s">
        <v>95</v>
      </c>
      <c r="B96" s="55" t="s">
        <v>13</v>
      </c>
      <c r="C96" s="92">
        <v>7.0000000000000007E-2</v>
      </c>
      <c r="D96" s="99">
        <v>0.1</v>
      </c>
      <c r="E96" s="60">
        <f t="shared" si="2"/>
        <v>0.70000000000000007</v>
      </c>
    </row>
    <row r="97" spans="1:5" ht="37.5">
      <c r="A97" s="64" t="s">
        <v>135</v>
      </c>
      <c r="B97" s="55" t="s">
        <v>13</v>
      </c>
      <c r="C97" s="92">
        <v>3.3</v>
      </c>
      <c r="D97" s="99">
        <v>2.9</v>
      </c>
      <c r="E97" s="60">
        <f t="shared" si="2"/>
        <v>1.1379310344827587</v>
      </c>
    </row>
    <row r="98" spans="1:5" ht="18.75">
      <c r="A98" s="64" t="s">
        <v>163</v>
      </c>
      <c r="B98" s="55" t="s">
        <v>13</v>
      </c>
      <c r="C98" s="92">
        <v>0.48</v>
      </c>
      <c r="D98" s="99">
        <v>0.3</v>
      </c>
      <c r="E98" s="60">
        <f t="shared" si="2"/>
        <v>1.6</v>
      </c>
    </row>
    <row r="99" spans="1:5" ht="18.75">
      <c r="A99" s="64" t="s">
        <v>165</v>
      </c>
      <c r="B99" s="55" t="s">
        <v>13</v>
      </c>
      <c r="C99" s="92"/>
      <c r="D99" s="99"/>
      <c r="E99" s="60"/>
    </row>
    <row r="100" spans="1:5" ht="18.75">
      <c r="A100" s="65" t="s">
        <v>93</v>
      </c>
      <c r="B100" s="55" t="s">
        <v>13</v>
      </c>
      <c r="C100" s="92">
        <v>3.95</v>
      </c>
      <c r="D100" s="99">
        <v>3.2</v>
      </c>
      <c r="E100" s="60">
        <f>C100/D100</f>
        <v>1.234375</v>
      </c>
    </row>
    <row r="101" spans="1:5" ht="75">
      <c r="A101" s="62" t="s">
        <v>104</v>
      </c>
      <c r="B101" s="55" t="s">
        <v>13</v>
      </c>
      <c r="C101" s="92">
        <v>6.48</v>
      </c>
      <c r="D101" s="99">
        <v>4.8</v>
      </c>
      <c r="E101" s="60">
        <f>C101/D101</f>
        <v>1.35</v>
      </c>
    </row>
    <row r="102" spans="1:5" ht="18.75">
      <c r="A102" s="253" t="s">
        <v>56</v>
      </c>
      <c r="B102" s="254"/>
      <c r="C102" s="254"/>
      <c r="D102" s="254"/>
      <c r="E102" s="255"/>
    </row>
    <row r="103" spans="1:5" ht="19.5">
      <c r="A103" s="59" t="s">
        <v>59</v>
      </c>
      <c r="B103" s="55" t="s">
        <v>58</v>
      </c>
      <c r="C103" s="99">
        <v>7.74</v>
      </c>
      <c r="D103" s="92">
        <v>7.74</v>
      </c>
      <c r="E103" s="60">
        <f>C103/D103</f>
        <v>1</v>
      </c>
    </row>
    <row r="104" spans="1:5" ht="19.5">
      <c r="A104" s="59" t="s">
        <v>60</v>
      </c>
      <c r="B104" s="55"/>
      <c r="C104" s="92"/>
      <c r="D104" s="92"/>
      <c r="E104" s="60"/>
    </row>
    <row r="105" spans="1:5" ht="37.5">
      <c r="A105" s="62" t="s">
        <v>130</v>
      </c>
      <c r="B105" s="55" t="s">
        <v>58</v>
      </c>
      <c r="C105" s="92"/>
      <c r="D105" s="92"/>
      <c r="E105" s="60"/>
    </row>
    <row r="106" spans="1:5" ht="37.5">
      <c r="A106" s="62" t="s">
        <v>152</v>
      </c>
      <c r="B106" s="55" t="s">
        <v>58</v>
      </c>
      <c r="C106" s="92"/>
      <c r="D106" s="92"/>
      <c r="E106" s="60"/>
    </row>
    <row r="107" spans="1:5" ht="18.75">
      <c r="A107" s="62" t="s">
        <v>131</v>
      </c>
      <c r="B107" s="55" t="s">
        <v>58</v>
      </c>
      <c r="C107" s="92">
        <v>0.11</v>
      </c>
      <c r="D107" s="99">
        <v>0.2</v>
      </c>
      <c r="E107" s="60">
        <f>C107/D107</f>
        <v>0.54999999999999993</v>
      </c>
    </row>
    <row r="108" spans="1:5" ht="18.75">
      <c r="A108" s="64" t="s">
        <v>132</v>
      </c>
      <c r="B108" s="55" t="s">
        <v>58</v>
      </c>
      <c r="C108" s="92"/>
      <c r="D108" s="99"/>
      <c r="E108" s="60"/>
    </row>
    <row r="109" spans="1:5" ht="18.75">
      <c r="A109" s="65" t="s">
        <v>88</v>
      </c>
      <c r="B109" s="55" t="s">
        <v>58</v>
      </c>
      <c r="C109" s="92">
        <v>0.01</v>
      </c>
      <c r="D109" s="99">
        <v>0.01</v>
      </c>
      <c r="E109" s="60">
        <f t="shared" ref="E109:E115" si="3">C109/D109</f>
        <v>1</v>
      </c>
    </row>
    <row r="110" spans="1:5" ht="18.75">
      <c r="A110" s="65" t="s">
        <v>89</v>
      </c>
      <c r="B110" s="55" t="s">
        <v>58</v>
      </c>
      <c r="C110" s="92">
        <v>1</v>
      </c>
      <c r="D110" s="99">
        <v>0.96</v>
      </c>
      <c r="E110" s="60">
        <f t="shared" si="3"/>
        <v>1.0416666666666667</v>
      </c>
    </row>
    <row r="111" spans="1:5" ht="37.5">
      <c r="A111" s="62" t="s">
        <v>133</v>
      </c>
      <c r="B111" s="55" t="s">
        <v>58</v>
      </c>
      <c r="C111" s="92">
        <v>0.41</v>
      </c>
      <c r="D111" s="99">
        <v>0.3</v>
      </c>
      <c r="E111" s="60">
        <f t="shared" si="3"/>
        <v>1.3666666666666667</v>
      </c>
    </row>
    <row r="112" spans="1:5" ht="40.5" customHeight="1">
      <c r="A112" s="62" t="s">
        <v>134</v>
      </c>
      <c r="B112" s="55" t="s">
        <v>58</v>
      </c>
      <c r="C112" s="92">
        <v>0.2</v>
      </c>
      <c r="D112" s="99">
        <v>0.18</v>
      </c>
      <c r="E112" s="60">
        <f t="shared" si="3"/>
        <v>1.1111111111111112</v>
      </c>
    </row>
    <row r="113" spans="1:5" ht="18.75">
      <c r="A113" s="65" t="s">
        <v>95</v>
      </c>
      <c r="B113" s="55" t="s">
        <v>58</v>
      </c>
      <c r="C113" s="92">
        <v>0.06</v>
      </c>
      <c r="D113" s="99">
        <v>0.06</v>
      </c>
      <c r="E113" s="60">
        <f t="shared" si="3"/>
        <v>1</v>
      </c>
    </row>
    <row r="114" spans="1:5" ht="37.5">
      <c r="A114" s="64" t="s">
        <v>135</v>
      </c>
      <c r="B114" s="55" t="s">
        <v>58</v>
      </c>
      <c r="C114" s="92">
        <v>0.44</v>
      </c>
      <c r="D114" s="99">
        <v>0.49</v>
      </c>
      <c r="E114" s="60">
        <f t="shared" si="3"/>
        <v>0.89795918367346939</v>
      </c>
    </row>
    <row r="115" spans="1:5" ht="18.75">
      <c r="A115" s="64" t="s">
        <v>163</v>
      </c>
      <c r="B115" s="55" t="s">
        <v>58</v>
      </c>
      <c r="C115" s="92">
        <v>1.46</v>
      </c>
      <c r="D115" s="99">
        <v>1.6</v>
      </c>
      <c r="E115" s="60">
        <f t="shared" si="3"/>
        <v>0.91249999999999998</v>
      </c>
    </row>
    <row r="116" spans="1:5" ht="18.75">
      <c r="A116" s="64" t="s">
        <v>165</v>
      </c>
      <c r="B116" s="55" t="s">
        <v>58</v>
      </c>
      <c r="C116" s="92"/>
      <c r="D116" s="99"/>
      <c r="E116" s="60"/>
    </row>
    <row r="117" spans="1:5" ht="37.5">
      <c r="A117" s="64" t="s">
        <v>87</v>
      </c>
      <c r="B117" s="55" t="s">
        <v>58</v>
      </c>
      <c r="C117" s="92">
        <v>0.86</v>
      </c>
      <c r="D117" s="99">
        <v>0.81</v>
      </c>
      <c r="E117" s="60">
        <f>C117/D117</f>
        <v>1.0617283950617282</v>
      </c>
    </row>
    <row r="118" spans="1:5" ht="18.75">
      <c r="A118" s="86" t="s">
        <v>90</v>
      </c>
      <c r="B118" s="55" t="s">
        <v>58</v>
      </c>
      <c r="C118" s="92">
        <v>1.21</v>
      </c>
      <c r="D118" s="99">
        <v>1.17</v>
      </c>
      <c r="E118" s="60">
        <f>C118/D118</f>
        <v>1.0341880341880343</v>
      </c>
    </row>
    <row r="119" spans="1:5" ht="18.75">
      <c r="A119" s="86" t="s">
        <v>91</v>
      </c>
      <c r="B119" s="55" t="s">
        <v>58</v>
      </c>
      <c r="C119" s="92">
        <v>0.94</v>
      </c>
      <c r="D119" s="99">
        <v>1</v>
      </c>
      <c r="E119" s="60">
        <f>C119/D119</f>
        <v>0.94</v>
      </c>
    </row>
    <row r="120" spans="1:5" ht="18.75">
      <c r="A120" s="86" t="s">
        <v>93</v>
      </c>
      <c r="B120" s="55" t="s">
        <v>58</v>
      </c>
      <c r="C120" s="92">
        <v>1.04</v>
      </c>
      <c r="D120" s="99">
        <v>0.96</v>
      </c>
      <c r="E120" s="60">
        <f>C120/D120</f>
        <v>1.0833333333333335</v>
      </c>
    </row>
    <row r="121" spans="1:5" ht="56.25">
      <c r="A121" s="87" t="s">
        <v>102</v>
      </c>
      <c r="B121" s="55" t="s">
        <v>58</v>
      </c>
      <c r="C121" s="99">
        <v>0.52</v>
      </c>
      <c r="D121" s="99">
        <v>0.47</v>
      </c>
      <c r="E121" s="60">
        <f>C121/D121</f>
        <v>1.1063829787234043</v>
      </c>
    </row>
    <row r="122" spans="1:5" ht="18.75">
      <c r="A122" s="88" t="s">
        <v>92</v>
      </c>
      <c r="B122" s="55"/>
      <c r="C122" s="99"/>
      <c r="D122" s="99"/>
      <c r="E122" s="60"/>
    </row>
    <row r="123" spans="1:5" ht="37.5">
      <c r="A123" s="64" t="s">
        <v>173</v>
      </c>
      <c r="B123" s="55" t="s">
        <v>58</v>
      </c>
      <c r="C123" s="99"/>
      <c r="D123" s="99"/>
      <c r="E123" s="60"/>
    </row>
    <row r="124" spans="1:5" ht="18.75">
      <c r="A124" s="86" t="s">
        <v>167</v>
      </c>
      <c r="B124" s="55" t="s">
        <v>58</v>
      </c>
      <c r="C124" s="99">
        <v>0.05</v>
      </c>
      <c r="D124" s="99">
        <v>0.06</v>
      </c>
      <c r="E124" s="60">
        <f t="shared" ref="E124:E130" si="4">C124/D124</f>
        <v>0.83333333333333337</v>
      </c>
    </row>
    <row r="125" spans="1:5" ht="18.75">
      <c r="A125" s="86" t="s">
        <v>174</v>
      </c>
      <c r="B125" s="55" t="s">
        <v>58</v>
      </c>
      <c r="C125" s="99">
        <v>0.12</v>
      </c>
      <c r="D125" s="99">
        <v>0.16</v>
      </c>
      <c r="E125" s="60">
        <f t="shared" si="4"/>
        <v>0.75</v>
      </c>
    </row>
    <row r="126" spans="1:5" ht="18.75">
      <c r="A126" s="86" t="s">
        <v>175</v>
      </c>
      <c r="B126" s="55" t="s">
        <v>58</v>
      </c>
      <c r="C126" s="99">
        <v>0.09</v>
      </c>
      <c r="D126" s="99">
        <v>0.02</v>
      </c>
      <c r="E126" s="60">
        <f t="shared" si="4"/>
        <v>4.5</v>
      </c>
    </row>
    <row r="127" spans="1:5" ht="18.75">
      <c r="A127" s="86" t="s">
        <v>94</v>
      </c>
      <c r="B127" s="55" t="s">
        <v>39</v>
      </c>
      <c r="C127" s="99">
        <v>0.09</v>
      </c>
      <c r="D127" s="99">
        <v>0.13</v>
      </c>
      <c r="E127" s="60">
        <f t="shared" si="4"/>
        <v>0.69230769230769229</v>
      </c>
    </row>
    <row r="128" spans="1:5" ht="39">
      <c r="A128" s="66" t="s">
        <v>61</v>
      </c>
      <c r="B128" s="55" t="s">
        <v>13</v>
      </c>
      <c r="C128" s="99">
        <v>1.44</v>
      </c>
      <c r="D128" s="92">
        <v>1.32</v>
      </c>
      <c r="E128" s="60">
        <f t="shared" si="4"/>
        <v>1.0909090909090908</v>
      </c>
    </row>
    <row r="129" spans="1:5" ht="19.5">
      <c r="A129" s="59" t="s">
        <v>62</v>
      </c>
      <c r="B129" s="55" t="s">
        <v>17</v>
      </c>
      <c r="C129" s="63">
        <v>16579.5</v>
      </c>
      <c r="D129" s="56">
        <v>15601.5</v>
      </c>
      <c r="E129" s="60">
        <f t="shared" si="4"/>
        <v>1.0626862801653687</v>
      </c>
    </row>
    <row r="130" spans="1:5" ht="39">
      <c r="A130" s="59" t="s">
        <v>63</v>
      </c>
      <c r="B130" s="55" t="s">
        <v>17</v>
      </c>
      <c r="C130" s="63">
        <v>35060</v>
      </c>
      <c r="D130" s="56">
        <v>31378</v>
      </c>
      <c r="E130" s="60">
        <f t="shared" si="4"/>
        <v>1.1173433615909236</v>
      </c>
    </row>
    <row r="131" spans="1:5" ht="19.5">
      <c r="A131" s="59" t="s">
        <v>60</v>
      </c>
      <c r="B131" s="55"/>
      <c r="C131" s="63"/>
      <c r="D131" s="56"/>
      <c r="E131" s="60"/>
    </row>
    <row r="132" spans="1:5" ht="37.5">
      <c r="A132" s="62" t="s">
        <v>130</v>
      </c>
      <c r="B132" s="55" t="s">
        <v>17</v>
      </c>
      <c r="C132" s="63"/>
      <c r="D132" s="56"/>
      <c r="E132" s="60"/>
    </row>
    <row r="133" spans="1:5" ht="37.5">
      <c r="A133" s="62" t="s">
        <v>152</v>
      </c>
      <c r="B133" s="55" t="s">
        <v>17</v>
      </c>
      <c r="C133" s="63"/>
      <c r="D133" s="56"/>
      <c r="E133" s="60"/>
    </row>
    <row r="134" spans="1:5" ht="18.75">
      <c r="A134" s="62" t="s">
        <v>131</v>
      </c>
      <c r="B134" s="55" t="s">
        <v>17</v>
      </c>
      <c r="C134" s="63">
        <v>9593</v>
      </c>
      <c r="D134" s="56">
        <v>9142.4</v>
      </c>
      <c r="E134" s="60">
        <f>C134/D134</f>
        <v>1.0492868393419672</v>
      </c>
    </row>
    <row r="135" spans="1:5" ht="18.75">
      <c r="A135" s="64" t="s">
        <v>132</v>
      </c>
      <c r="B135" s="55" t="s">
        <v>17</v>
      </c>
      <c r="C135" s="63"/>
      <c r="D135" s="56"/>
      <c r="E135" s="60"/>
    </row>
    <row r="136" spans="1:5" ht="18.75">
      <c r="A136" s="65" t="s">
        <v>88</v>
      </c>
      <c r="B136" s="55" t="s">
        <v>17</v>
      </c>
      <c r="C136" s="63">
        <v>14583.3</v>
      </c>
      <c r="D136" s="56">
        <v>15625</v>
      </c>
      <c r="E136" s="60">
        <f t="shared" ref="E136:E142" si="5">C136/D136</f>
        <v>0.93333119999999992</v>
      </c>
    </row>
    <row r="137" spans="1:5" ht="18.75">
      <c r="A137" s="65" t="s">
        <v>89</v>
      </c>
      <c r="B137" s="55" t="s">
        <v>17</v>
      </c>
      <c r="C137" s="63">
        <v>35037</v>
      </c>
      <c r="D137" s="56">
        <v>30218</v>
      </c>
      <c r="E137" s="60">
        <f t="shared" si="5"/>
        <v>1.1594744854060495</v>
      </c>
    </row>
    <row r="138" spans="1:5" ht="37.5">
      <c r="A138" s="62" t="s">
        <v>133</v>
      </c>
      <c r="B138" s="55" t="s">
        <v>17</v>
      </c>
      <c r="C138" s="63">
        <v>27535</v>
      </c>
      <c r="D138" s="63">
        <v>29570.6</v>
      </c>
      <c r="E138" s="60">
        <f t="shared" si="5"/>
        <v>0.9311613562119132</v>
      </c>
    </row>
    <row r="139" spans="1:5" ht="36.75" customHeight="1">
      <c r="A139" s="62" t="s">
        <v>134</v>
      </c>
      <c r="B139" s="55" t="s">
        <v>17</v>
      </c>
      <c r="C139" s="63">
        <v>22065</v>
      </c>
      <c r="D139" s="63">
        <v>18968.2</v>
      </c>
      <c r="E139" s="60">
        <f t="shared" si="5"/>
        <v>1.1632627239274154</v>
      </c>
    </row>
    <row r="140" spans="1:5" ht="18.75">
      <c r="A140" s="65" t="s">
        <v>95</v>
      </c>
      <c r="B140" s="55" t="s">
        <v>17</v>
      </c>
      <c r="C140" s="63">
        <v>9617</v>
      </c>
      <c r="D140" s="56">
        <v>26366.1</v>
      </c>
      <c r="E140" s="60">
        <f t="shared" si="5"/>
        <v>0.36474867348602941</v>
      </c>
    </row>
    <row r="141" spans="1:5" ht="37.5">
      <c r="A141" s="64" t="s">
        <v>135</v>
      </c>
      <c r="B141" s="55" t="s">
        <v>17</v>
      </c>
      <c r="C141" s="63">
        <v>19506</v>
      </c>
      <c r="D141" s="56">
        <v>17110.599999999999</v>
      </c>
      <c r="E141" s="60">
        <f t="shared" si="5"/>
        <v>1.1399950907624514</v>
      </c>
    </row>
    <row r="142" spans="1:5" ht="18.75">
      <c r="A142" s="64" t="s">
        <v>163</v>
      </c>
      <c r="B142" s="55" t="s">
        <v>17</v>
      </c>
      <c r="C142" s="63">
        <v>55237</v>
      </c>
      <c r="D142" s="56">
        <v>49843.3</v>
      </c>
      <c r="E142" s="60">
        <f t="shared" si="5"/>
        <v>1.1082131399806994</v>
      </c>
    </row>
    <row r="143" spans="1:5" ht="18.75">
      <c r="A143" s="64" t="s">
        <v>165</v>
      </c>
      <c r="B143" s="55" t="s">
        <v>17</v>
      </c>
      <c r="C143" s="63"/>
      <c r="D143" s="56"/>
      <c r="E143" s="60"/>
    </row>
    <row r="144" spans="1:5" ht="37.5">
      <c r="A144" s="64" t="s">
        <v>87</v>
      </c>
      <c r="B144" s="55" t="s">
        <v>17</v>
      </c>
      <c r="C144" s="63">
        <v>46901</v>
      </c>
      <c r="D144" s="56">
        <v>46316.800000000003</v>
      </c>
      <c r="E144" s="60">
        <f>C144/D144</f>
        <v>1.0126131338952604</v>
      </c>
    </row>
    <row r="145" spans="1:5" ht="18.75">
      <c r="A145" s="86" t="s">
        <v>90</v>
      </c>
      <c r="B145" s="55" t="s">
        <v>17</v>
      </c>
      <c r="C145" s="63">
        <v>24439</v>
      </c>
      <c r="D145" s="56">
        <v>21385.8</v>
      </c>
      <c r="E145" s="60">
        <f>C145/D145</f>
        <v>1.1427676308578589</v>
      </c>
    </row>
    <row r="146" spans="1:5" ht="18.75">
      <c r="A146" s="86" t="s">
        <v>91</v>
      </c>
      <c r="B146" s="55" t="s">
        <v>17</v>
      </c>
      <c r="C146" s="63">
        <v>27237</v>
      </c>
      <c r="D146" s="56">
        <v>24157.5</v>
      </c>
      <c r="E146" s="60">
        <f>C146/D146</f>
        <v>1.1274759391493325</v>
      </c>
    </row>
    <row r="147" spans="1:5" ht="18.75">
      <c r="A147" s="86" t="s">
        <v>93</v>
      </c>
      <c r="B147" s="55" t="s">
        <v>17</v>
      </c>
      <c r="C147" s="63">
        <v>31620</v>
      </c>
      <c r="D147" s="56">
        <v>24891.9</v>
      </c>
      <c r="E147" s="60">
        <f>C147/D147</f>
        <v>1.2702927458329818</v>
      </c>
    </row>
    <row r="148" spans="1:5" ht="56.25">
      <c r="A148" s="87" t="s">
        <v>102</v>
      </c>
      <c r="B148" s="55" t="s">
        <v>17</v>
      </c>
      <c r="C148" s="63">
        <v>25357</v>
      </c>
      <c r="D148" s="56">
        <v>24522.3</v>
      </c>
      <c r="E148" s="60">
        <f>C148/D148</f>
        <v>1.0340384058591567</v>
      </c>
    </row>
    <row r="149" spans="1:5" ht="18.75">
      <c r="A149" s="88" t="s">
        <v>92</v>
      </c>
      <c r="B149" s="55" t="s">
        <v>17</v>
      </c>
      <c r="C149" s="63"/>
      <c r="D149" s="56"/>
      <c r="E149" s="60"/>
    </row>
    <row r="150" spans="1:5" ht="37.5">
      <c r="A150" s="64" t="s">
        <v>166</v>
      </c>
      <c r="B150" s="55" t="s">
        <v>17</v>
      </c>
      <c r="C150" s="63"/>
      <c r="D150" s="56"/>
      <c r="E150" s="60"/>
    </row>
    <row r="151" spans="1:5" ht="18.75">
      <c r="A151" s="86" t="s">
        <v>167</v>
      </c>
      <c r="B151" s="55" t="s">
        <v>17</v>
      </c>
      <c r="C151" s="63">
        <v>21400.5</v>
      </c>
      <c r="D151" s="56">
        <v>18964.599999999999</v>
      </c>
      <c r="E151" s="60">
        <f t="shared" ref="E151:E160" si="6">C151/D151</f>
        <v>1.128444575683115</v>
      </c>
    </row>
    <row r="152" spans="1:5" ht="18.75">
      <c r="A152" s="86" t="s">
        <v>174</v>
      </c>
      <c r="B152" s="55" t="s">
        <v>17</v>
      </c>
      <c r="C152" s="63">
        <v>25725.4</v>
      </c>
      <c r="D152" s="56">
        <v>21352.799999999999</v>
      </c>
      <c r="E152" s="60">
        <f t="shared" si="6"/>
        <v>1.2047787643775056</v>
      </c>
    </row>
    <row r="153" spans="1:5" ht="18.75">
      <c r="A153" s="86" t="s">
        <v>175</v>
      </c>
      <c r="B153" s="55" t="s">
        <v>17</v>
      </c>
      <c r="C153" s="63">
        <v>15630.8</v>
      </c>
      <c r="D153" s="56">
        <v>18352.900000000001</v>
      </c>
      <c r="E153" s="60">
        <f t="shared" si="6"/>
        <v>0.85168011594897797</v>
      </c>
    </row>
    <row r="154" spans="1:5" ht="18.75">
      <c r="A154" s="86" t="s">
        <v>94</v>
      </c>
      <c r="B154" s="55" t="s">
        <v>17</v>
      </c>
      <c r="C154" s="63">
        <v>34363.300000000003</v>
      </c>
      <c r="D154" s="56">
        <v>34740.199999999997</v>
      </c>
      <c r="E154" s="60">
        <f t="shared" si="6"/>
        <v>0.98915089723144967</v>
      </c>
    </row>
    <row r="155" spans="1:5" ht="19.5">
      <c r="A155" s="89" t="s">
        <v>64</v>
      </c>
      <c r="B155" s="55" t="s">
        <v>7</v>
      </c>
      <c r="C155" s="63">
        <v>44.1</v>
      </c>
      <c r="D155" s="56">
        <v>44.4</v>
      </c>
      <c r="E155" s="60">
        <f t="shared" si="6"/>
        <v>0.99324324324324331</v>
      </c>
    </row>
    <row r="156" spans="1:5" ht="19.5">
      <c r="A156" s="89" t="s">
        <v>65</v>
      </c>
      <c r="B156" s="55" t="s">
        <v>7</v>
      </c>
      <c r="C156" s="63">
        <v>3255.6</v>
      </c>
      <c r="D156" s="56">
        <v>2916.7</v>
      </c>
      <c r="E156" s="60">
        <f t="shared" si="6"/>
        <v>1.116192957794768</v>
      </c>
    </row>
    <row r="157" spans="1:5" ht="39">
      <c r="A157" s="66" t="s">
        <v>105</v>
      </c>
      <c r="B157" s="55" t="s">
        <v>17</v>
      </c>
      <c r="C157" s="63">
        <v>9389</v>
      </c>
      <c r="D157" s="56">
        <v>9407.5</v>
      </c>
      <c r="E157" s="60">
        <f t="shared" si="6"/>
        <v>0.99803348392240232</v>
      </c>
    </row>
    <row r="158" spans="1:5" ht="58.5">
      <c r="A158" s="59" t="s">
        <v>66</v>
      </c>
      <c r="B158" s="55" t="s">
        <v>67</v>
      </c>
      <c r="C158" s="99">
        <v>1.76</v>
      </c>
      <c r="D158" s="92">
        <v>1.65</v>
      </c>
      <c r="E158" s="60">
        <f t="shared" si="6"/>
        <v>1.0666666666666667</v>
      </c>
    </row>
    <row r="159" spans="1:5" ht="39">
      <c r="A159" s="59" t="s">
        <v>68</v>
      </c>
      <c r="B159" s="55" t="s">
        <v>39</v>
      </c>
      <c r="C159" s="99">
        <v>6.3</v>
      </c>
      <c r="D159" s="92">
        <v>6.58</v>
      </c>
      <c r="E159" s="60">
        <f t="shared" si="6"/>
        <v>0.95744680851063824</v>
      </c>
    </row>
    <row r="160" spans="1:5" ht="19.5">
      <c r="A160" s="59" t="s">
        <v>69</v>
      </c>
      <c r="B160" s="55" t="s">
        <v>13</v>
      </c>
      <c r="C160" s="63">
        <v>20.3</v>
      </c>
      <c r="D160" s="56">
        <v>21</v>
      </c>
      <c r="E160" s="60">
        <f t="shared" si="6"/>
        <v>0.96666666666666667</v>
      </c>
    </row>
    <row r="161" spans="1:5" ht="19.5">
      <c r="A161" s="59" t="s">
        <v>70</v>
      </c>
      <c r="B161" s="55" t="s">
        <v>72</v>
      </c>
      <c r="C161" s="63">
        <v>0</v>
      </c>
      <c r="D161" s="56">
        <v>0</v>
      </c>
      <c r="E161" s="60"/>
    </row>
    <row r="162" spans="1:5" ht="18.75">
      <c r="A162" s="90" t="s">
        <v>71</v>
      </c>
      <c r="B162" s="55" t="s">
        <v>72</v>
      </c>
      <c r="C162" s="63">
        <v>0</v>
      </c>
      <c r="D162" s="56">
        <v>0</v>
      </c>
      <c r="E162" s="60"/>
    </row>
    <row r="163" spans="1:5" ht="18.75">
      <c r="A163" s="7"/>
      <c r="B163" s="8"/>
      <c r="C163" s="9"/>
      <c r="D163" s="9"/>
      <c r="E163" s="10"/>
    </row>
    <row r="164" spans="1:5" ht="18.75">
      <c r="A164" s="7"/>
      <c r="B164" s="8"/>
      <c r="C164" s="9"/>
      <c r="D164" s="9"/>
      <c r="E164" s="10"/>
    </row>
    <row r="165" spans="1:5" s="183" customFormat="1" ht="40.5">
      <c r="A165" s="180" t="s">
        <v>223</v>
      </c>
      <c r="B165" s="181"/>
      <c r="C165" s="182"/>
      <c r="D165" s="259" t="s">
        <v>224</v>
      </c>
      <c r="E165" s="259"/>
    </row>
    <row r="166" spans="1:5" ht="18.75">
      <c r="A166" s="7"/>
      <c r="B166" s="8"/>
      <c r="C166" s="9"/>
      <c r="D166" s="9"/>
      <c r="E166" s="10"/>
    </row>
    <row r="167" spans="1:5" ht="18.75">
      <c r="A167" s="7"/>
      <c r="B167" s="8"/>
      <c r="C167" s="9"/>
      <c r="D167" s="9"/>
      <c r="E167" s="10"/>
    </row>
    <row r="168" spans="1:5" ht="18.75">
      <c r="A168" s="7"/>
      <c r="B168" s="8"/>
      <c r="C168" s="9"/>
      <c r="D168" s="9"/>
      <c r="E168" s="10"/>
    </row>
    <row r="169" spans="1:5" ht="18.75">
      <c r="A169" s="165" t="s">
        <v>255</v>
      </c>
      <c r="B169" s="8"/>
      <c r="C169" s="9"/>
      <c r="D169" s="9"/>
      <c r="E169" s="10"/>
    </row>
    <row r="170" spans="1:5" ht="39.75" customHeight="1">
      <c r="A170" s="252" t="s">
        <v>219</v>
      </c>
      <c r="B170" s="252"/>
      <c r="C170" s="252"/>
      <c r="D170" s="252"/>
      <c r="E170" s="252"/>
    </row>
    <row r="171" spans="1:5" ht="15.75">
      <c r="A171" s="3"/>
      <c r="B171" s="4"/>
      <c r="C171" s="5"/>
      <c r="D171" s="5"/>
      <c r="E171" s="6"/>
    </row>
  </sheetData>
  <mergeCells count="12">
    <mergeCell ref="D1:E1"/>
    <mergeCell ref="A2:E2"/>
    <mergeCell ref="A3:E3"/>
    <mergeCell ref="A170:E170"/>
    <mergeCell ref="A79:E79"/>
    <mergeCell ref="A102:E102"/>
    <mergeCell ref="A5:E5"/>
    <mergeCell ref="A29:E29"/>
    <mergeCell ref="A62:E62"/>
    <mergeCell ref="D165:E165"/>
    <mergeCell ref="C81:C86"/>
    <mergeCell ref="C65:C75"/>
  </mergeCells>
  <phoneticPr fontId="17" type="noConversion"/>
  <printOptions horizontalCentered="1"/>
  <pageMargins left="0.86" right="0.15748031496062992" top="0.39370078740157483" bottom="0.39370078740157483" header="0" footer="0"/>
  <pageSetup paperSize="9" scale="59" fitToHeight="4" orientation="portrait" horizontalDpi="300" verticalDpi="300" r:id="rId1"/>
  <headerFooter alignWithMargins="0"/>
  <rowBreaks count="3" manualBreakCount="3">
    <brk id="40" max="4" man="1"/>
    <brk id="89" max="4" man="1"/>
    <brk id="13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80"/>
  <sheetViews>
    <sheetView view="pageBreakPreview" zoomScale="90" zoomScaleNormal="100" zoomScaleSheetLayoutView="90" workbookViewId="0">
      <selection activeCell="A50" sqref="A50:D50"/>
    </sheetView>
  </sheetViews>
  <sheetFormatPr defaultColWidth="9.140625" defaultRowHeight="15.75"/>
  <cols>
    <col min="1" max="1" width="3.140625" style="14" customWidth="1"/>
    <col min="2" max="2" width="3.28515625" style="14" customWidth="1"/>
    <col min="3" max="3" width="9.140625" style="14"/>
    <col min="4" max="4" width="26.28515625" style="14" customWidth="1"/>
    <col min="5" max="5" width="13.42578125" style="15" customWidth="1"/>
    <col min="6" max="6" width="14.140625" style="15" customWidth="1"/>
    <col min="7" max="7" width="16.42578125" style="15" customWidth="1"/>
    <col min="8" max="8" width="17.140625" style="15" customWidth="1"/>
    <col min="9" max="9" width="15.28515625" style="15" customWidth="1"/>
    <col min="10" max="10" width="11.42578125" style="15" customWidth="1"/>
    <col min="11" max="11" width="13.28515625" style="15" customWidth="1"/>
    <col min="12" max="16384" width="9.140625" style="15"/>
  </cols>
  <sheetData>
    <row r="1" spans="1:22">
      <c r="F1" s="317" t="s">
        <v>73</v>
      </c>
      <c r="G1" s="317"/>
      <c r="H1" s="317"/>
      <c r="I1" s="317"/>
      <c r="J1" s="317"/>
      <c r="K1" s="317"/>
    </row>
    <row r="3" spans="1:22" ht="48.75" customHeight="1">
      <c r="A3" s="318" t="s">
        <v>176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ht="19.5" customHeight="1">
      <c r="A4" s="319" t="s">
        <v>253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>
      <c r="A5" s="17"/>
      <c r="B5" s="17"/>
      <c r="C5" s="17"/>
      <c r="D5" s="17"/>
      <c r="E5" s="16"/>
      <c r="F5" s="16"/>
      <c r="G5" s="16"/>
      <c r="H5" s="18"/>
      <c r="I5" s="16"/>
      <c r="J5" s="320" t="s">
        <v>97</v>
      </c>
      <c r="K5" s="320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s="40" customFormat="1" ht="96" customHeight="1">
      <c r="A6" s="329"/>
      <c r="B6" s="329"/>
      <c r="C6" s="329"/>
      <c r="D6" s="329"/>
      <c r="E6" s="38" t="s">
        <v>74</v>
      </c>
      <c r="F6" s="38" t="s">
        <v>75</v>
      </c>
      <c r="G6" s="38" t="s">
        <v>76</v>
      </c>
      <c r="H6" s="38" t="s">
        <v>77</v>
      </c>
      <c r="I6" s="38" t="s">
        <v>78</v>
      </c>
      <c r="J6" s="38" t="s">
        <v>65</v>
      </c>
      <c r="K6" s="38" t="s">
        <v>64</v>
      </c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1:22" ht="51.75" customHeight="1">
      <c r="A7" s="321" t="s">
        <v>147</v>
      </c>
      <c r="B7" s="322"/>
      <c r="C7" s="322"/>
      <c r="D7" s="323"/>
      <c r="E7" s="41"/>
      <c r="F7" s="45">
        <v>223.5</v>
      </c>
      <c r="G7" s="45">
        <v>177.6</v>
      </c>
      <c r="H7" s="45">
        <v>45.9</v>
      </c>
      <c r="I7" s="142">
        <v>114</v>
      </c>
      <c r="J7" s="143">
        <v>13.1</v>
      </c>
      <c r="K7" s="143">
        <v>0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0.25" customHeight="1">
      <c r="A8" s="270" t="s">
        <v>125</v>
      </c>
      <c r="B8" s="271"/>
      <c r="C8" s="271"/>
      <c r="D8" s="272"/>
      <c r="E8" s="44"/>
      <c r="F8" s="51">
        <v>223.5</v>
      </c>
      <c r="G8" s="51">
        <v>177.6</v>
      </c>
      <c r="H8" s="51">
        <v>45.9</v>
      </c>
      <c r="I8" s="160">
        <v>114</v>
      </c>
      <c r="J8" s="161">
        <v>13.1</v>
      </c>
      <c r="K8" s="161">
        <v>0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15.75" customHeight="1">
      <c r="A9" s="20"/>
      <c r="B9" s="265" t="s">
        <v>79</v>
      </c>
      <c r="C9" s="265"/>
      <c r="D9" s="266"/>
      <c r="E9" s="13"/>
      <c r="F9" s="47"/>
      <c r="G9" s="47"/>
      <c r="H9" s="47"/>
      <c r="I9" s="140"/>
      <c r="J9" s="141"/>
      <c r="K9" s="14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>
      <c r="A10" s="20"/>
      <c r="B10" s="273" t="s">
        <v>246</v>
      </c>
      <c r="C10" s="273"/>
      <c r="D10" s="274"/>
      <c r="E10" s="22"/>
      <c r="F10" s="173">
        <v>47.7</v>
      </c>
      <c r="G10" s="173">
        <v>45.8</v>
      </c>
      <c r="H10" s="173">
        <v>1.9</v>
      </c>
      <c r="I10" s="174">
        <v>3</v>
      </c>
      <c r="J10" s="175">
        <v>0.4</v>
      </c>
      <c r="K10" s="175">
        <v>0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>
      <c r="A11" s="20"/>
      <c r="B11" s="273" t="s">
        <v>215</v>
      </c>
      <c r="C11" s="273"/>
      <c r="D11" s="274"/>
      <c r="E11" s="28"/>
      <c r="F11" s="213">
        <v>106.1</v>
      </c>
      <c r="G11" s="213">
        <v>74.3</v>
      </c>
      <c r="H11" s="213">
        <v>31.8</v>
      </c>
      <c r="I11" s="214">
        <v>29</v>
      </c>
      <c r="J11" s="215">
        <v>2.5</v>
      </c>
      <c r="K11" s="215">
        <v>0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>
      <c r="A12" s="298" t="s">
        <v>110</v>
      </c>
      <c r="B12" s="299"/>
      <c r="C12" s="299"/>
      <c r="D12" s="300"/>
      <c r="E12" s="156"/>
      <c r="F12" s="157">
        <v>40.9</v>
      </c>
      <c r="G12" s="157">
        <v>40.5</v>
      </c>
      <c r="H12" s="157">
        <v>0.4</v>
      </c>
      <c r="I12" s="158">
        <v>8</v>
      </c>
      <c r="J12" s="159">
        <v>1.4</v>
      </c>
      <c r="K12" s="159">
        <v>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>
      <c r="A13" s="26"/>
      <c r="B13" s="327" t="s">
        <v>80</v>
      </c>
      <c r="C13" s="327"/>
      <c r="D13" s="328"/>
      <c r="E13" s="22"/>
      <c r="F13" s="173"/>
      <c r="G13" s="173"/>
      <c r="H13" s="173"/>
      <c r="I13" s="174"/>
      <c r="J13" s="175"/>
      <c r="K13" s="175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18" customHeight="1">
      <c r="A14" s="270" t="s">
        <v>113</v>
      </c>
      <c r="B14" s="271"/>
      <c r="C14" s="271"/>
      <c r="D14" s="272"/>
      <c r="E14" s="43"/>
      <c r="F14" s="46">
        <v>0</v>
      </c>
      <c r="G14" s="46">
        <v>0</v>
      </c>
      <c r="H14" s="46">
        <v>0</v>
      </c>
      <c r="I14" s="144">
        <v>8</v>
      </c>
      <c r="J14" s="145">
        <v>1.4</v>
      </c>
      <c r="K14" s="145">
        <v>0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15" customHeight="1">
      <c r="A15" s="20"/>
      <c r="B15" s="313" t="s">
        <v>79</v>
      </c>
      <c r="C15" s="313"/>
      <c r="D15" s="314"/>
      <c r="E15" s="13"/>
      <c r="F15" s="50"/>
      <c r="G15" s="50"/>
      <c r="H15" s="50"/>
      <c r="I15" s="135"/>
      <c r="J15" s="146"/>
      <c r="K15" s="14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>
      <c r="A16" s="20"/>
      <c r="B16" s="311" t="s">
        <v>177</v>
      </c>
      <c r="C16" s="311"/>
      <c r="D16" s="312"/>
      <c r="E16" s="52"/>
      <c r="F16" s="230">
        <v>40.9</v>
      </c>
      <c r="G16" s="225">
        <v>40.5</v>
      </c>
      <c r="H16" s="230">
        <v>0.4</v>
      </c>
      <c r="I16" s="231">
        <v>8</v>
      </c>
      <c r="J16" s="215">
        <v>1.4</v>
      </c>
      <c r="K16" s="215">
        <v>0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ht="17.25" customHeight="1">
      <c r="A17" s="288" t="s">
        <v>111</v>
      </c>
      <c r="B17" s="289"/>
      <c r="C17" s="289"/>
      <c r="D17" s="290"/>
      <c r="E17" s="176"/>
      <c r="F17" s="229">
        <v>625.1</v>
      </c>
      <c r="G17" s="229">
        <v>602.20000000000005</v>
      </c>
      <c r="H17" s="229">
        <v>22.9</v>
      </c>
      <c r="I17" s="149">
        <v>1001</v>
      </c>
      <c r="J17" s="150">
        <v>421</v>
      </c>
      <c r="K17" s="150">
        <v>17.100000000000001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17.25" customHeight="1">
      <c r="A18" s="20"/>
      <c r="B18" s="327" t="s">
        <v>80</v>
      </c>
      <c r="C18" s="327"/>
      <c r="D18" s="328"/>
      <c r="E18" s="19"/>
      <c r="F18" s="49"/>
      <c r="G18" s="49"/>
      <c r="H18" s="49"/>
      <c r="I18" s="136"/>
      <c r="J18" s="137"/>
      <c r="K18" s="137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18" customHeight="1">
      <c r="A19" s="270" t="s">
        <v>126</v>
      </c>
      <c r="B19" s="271"/>
      <c r="C19" s="271"/>
      <c r="D19" s="272"/>
      <c r="E19" s="43"/>
      <c r="F19" s="173">
        <v>116</v>
      </c>
      <c r="G19" s="173">
        <v>113</v>
      </c>
      <c r="H19" s="173">
        <v>3</v>
      </c>
      <c r="I19" s="174">
        <v>156</v>
      </c>
      <c r="J19" s="175">
        <v>34</v>
      </c>
      <c r="K19" s="175">
        <v>0.09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15.75" customHeight="1">
      <c r="A20" s="20"/>
      <c r="B20" s="265" t="s">
        <v>79</v>
      </c>
      <c r="C20" s="265"/>
      <c r="D20" s="266"/>
      <c r="E20" s="13"/>
      <c r="F20" s="47"/>
      <c r="G20" s="47"/>
      <c r="H20" s="47"/>
      <c r="I20" s="140"/>
      <c r="J20" s="141"/>
      <c r="K20" s="141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>
      <c r="A21" s="23"/>
      <c r="B21" s="284" t="s">
        <v>178</v>
      </c>
      <c r="C21" s="284"/>
      <c r="D21" s="284"/>
      <c r="E21" s="226"/>
      <c r="F21" s="227">
        <v>116</v>
      </c>
      <c r="G21" s="228">
        <v>113</v>
      </c>
      <c r="H21" s="53">
        <v>3</v>
      </c>
      <c r="I21" s="147">
        <v>156</v>
      </c>
      <c r="J21" s="148">
        <v>34</v>
      </c>
      <c r="K21" s="148">
        <v>0.03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ht="36" customHeight="1">
      <c r="A22" s="324" t="s">
        <v>127</v>
      </c>
      <c r="B22" s="325"/>
      <c r="C22" s="325"/>
      <c r="D22" s="326"/>
      <c r="E22" s="43"/>
      <c r="F22" s="46">
        <v>451.4</v>
      </c>
      <c r="G22" s="46">
        <v>433.3</v>
      </c>
      <c r="H22" s="46">
        <v>18.100000000000001</v>
      </c>
      <c r="I22" s="144">
        <v>22</v>
      </c>
      <c r="J22" s="145">
        <v>2.7</v>
      </c>
      <c r="K22" s="145">
        <v>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ht="15" customHeight="1">
      <c r="A23" s="20"/>
      <c r="B23" s="265" t="s">
        <v>79</v>
      </c>
      <c r="C23" s="265"/>
      <c r="D23" s="266"/>
      <c r="E23" s="13"/>
      <c r="F23" s="47"/>
      <c r="G23" s="47"/>
      <c r="H23" s="47"/>
      <c r="I23" s="140"/>
      <c r="J23" s="141"/>
      <c r="K23" s="141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>
      <c r="A24" s="20"/>
      <c r="B24" s="21"/>
      <c r="C24" s="273" t="s">
        <v>247</v>
      </c>
      <c r="D24" s="274"/>
      <c r="E24" s="22"/>
      <c r="F24" s="48">
        <v>70.599999999999994</v>
      </c>
      <c r="G24" s="48">
        <v>65.5</v>
      </c>
      <c r="H24" s="48">
        <v>5.0999999999999996</v>
      </c>
      <c r="I24" s="138">
        <v>9</v>
      </c>
      <c r="J24" s="139">
        <v>1.3</v>
      </c>
      <c r="K24" s="139">
        <v>0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s="100" customFormat="1">
      <c r="A25" s="170"/>
      <c r="B25" s="171"/>
      <c r="C25" s="277" t="s">
        <v>216</v>
      </c>
      <c r="D25" s="278"/>
      <c r="E25" s="177"/>
      <c r="F25" s="53">
        <v>321.10000000000002</v>
      </c>
      <c r="G25" s="53">
        <v>315.3</v>
      </c>
      <c r="H25" s="53">
        <v>5.8</v>
      </c>
      <c r="I25" s="147">
        <v>3</v>
      </c>
      <c r="J25" s="148">
        <v>0.37</v>
      </c>
      <c r="K25" s="148">
        <v>0</v>
      </c>
      <c r="L25" s="18"/>
      <c r="M25" s="18"/>
      <c r="N25" s="18"/>
      <c r="O25" s="18"/>
      <c r="P25" s="18"/>
      <c r="Q25" s="18"/>
      <c r="R25" s="243"/>
      <c r="S25" s="18"/>
      <c r="T25" s="18"/>
      <c r="U25" s="18"/>
      <c r="V25" s="18"/>
    </row>
    <row r="26" spans="1:22" s="100" customFormat="1" ht="15.75" customHeight="1">
      <c r="A26" s="291" t="s">
        <v>248</v>
      </c>
      <c r="B26" s="292"/>
      <c r="C26" s="292"/>
      <c r="D26" s="293"/>
      <c r="E26" s="220"/>
      <c r="F26" s="51">
        <v>27.2</v>
      </c>
      <c r="G26" s="51">
        <v>26.4</v>
      </c>
      <c r="H26" s="51">
        <v>0.8</v>
      </c>
      <c r="I26" s="221"/>
      <c r="J26" s="222"/>
      <c r="K26" s="222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s="100" customFormat="1" ht="15.75" customHeight="1">
      <c r="A27" s="219"/>
      <c r="B27" s="294" t="s">
        <v>79</v>
      </c>
      <c r="C27" s="294"/>
      <c r="D27" s="295"/>
      <c r="E27" s="218"/>
      <c r="F27" s="48"/>
      <c r="G27" s="48"/>
      <c r="H27" s="48"/>
      <c r="I27" s="138"/>
      <c r="J27" s="139"/>
      <c r="K27" s="139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s="100" customFormat="1" ht="15.75" customHeight="1">
      <c r="A28" s="216"/>
      <c r="B28" s="217"/>
      <c r="C28" s="296" t="s">
        <v>249</v>
      </c>
      <c r="D28" s="297"/>
      <c r="E28" s="172"/>
      <c r="F28" s="248">
        <v>27.2</v>
      </c>
      <c r="G28" s="225">
        <v>26.4</v>
      </c>
      <c r="H28" s="225">
        <v>0.8</v>
      </c>
      <c r="I28" s="147"/>
      <c r="J28" s="152"/>
      <c r="K28" s="152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30" customHeight="1">
      <c r="A29" s="267" t="s">
        <v>112</v>
      </c>
      <c r="B29" s="268"/>
      <c r="C29" s="268"/>
      <c r="D29" s="269"/>
      <c r="E29" s="246"/>
      <c r="F29" s="245">
        <v>1.4</v>
      </c>
      <c r="G29" s="50">
        <v>1.4</v>
      </c>
      <c r="H29" s="51">
        <v>0</v>
      </c>
      <c r="I29" s="160">
        <v>7</v>
      </c>
      <c r="J29" s="242">
        <v>0.67</v>
      </c>
      <c r="K29" s="146">
        <v>0</v>
      </c>
      <c r="L29" s="16"/>
      <c r="M29" s="16"/>
      <c r="N29" s="16"/>
      <c r="O29" s="16"/>
      <c r="P29" s="16"/>
      <c r="Q29" s="16"/>
      <c r="R29" s="16"/>
      <c r="S29" s="16"/>
      <c r="T29" s="224"/>
      <c r="U29" s="16"/>
      <c r="V29" s="16"/>
    </row>
    <row r="30" spans="1:22">
      <c r="A30" s="20"/>
      <c r="B30" s="265" t="s">
        <v>79</v>
      </c>
      <c r="C30" s="265"/>
      <c r="D30" s="265"/>
      <c r="E30" s="247"/>
      <c r="F30" s="244"/>
      <c r="G30" s="244"/>
      <c r="H30" s="244"/>
      <c r="I30" s="223"/>
      <c r="J30" s="141"/>
      <c r="K30" s="141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2">
      <c r="A31" s="20"/>
      <c r="B31" s="21"/>
      <c r="C31" s="275" t="s">
        <v>179</v>
      </c>
      <c r="D31" s="276"/>
      <c r="E31" s="19"/>
      <c r="F31" s="50">
        <v>1.4</v>
      </c>
      <c r="G31" s="50">
        <v>1.4</v>
      </c>
      <c r="H31" s="49">
        <v>0</v>
      </c>
      <c r="I31" s="138">
        <v>7</v>
      </c>
      <c r="J31" s="139">
        <v>0.67</v>
      </c>
      <c r="K31" s="139">
        <v>0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2" ht="33" customHeight="1">
      <c r="A32" s="279" t="s">
        <v>0</v>
      </c>
      <c r="B32" s="280"/>
      <c r="C32" s="280"/>
      <c r="D32" s="281"/>
      <c r="E32" s="167"/>
      <c r="F32" s="51">
        <v>25.6</v>
      </c>
      <c r="G32" s="51">
        <v>25.2</v>
      </c>
      <c r="H32" s="51">
        <v>0.4</v>
      </c>
      <c r="I32" s="160">
        <v>7</v>
      </c>
      <c r="J32" s="161">
        <v>0.55000000000000004</v>
      </c>
      <c r="K32" s="161">
        <v>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>
      <c r="A33" s="168"/>
      <c r="B33" s="282" t="s">
        <v>79</v>
      </c>
      <c r="C33" s="282"/>
      <c r="D33" s="283"/>
      <c r="E33" s="169"/>
      <c r="F33" s="48"/>
      <c r="G33" s="48"/>
      <c r="H33" s="48"/>
      <c r="I33" s="138"/>
      <c r="J33" s="139"/>
      <c r="K33" s="139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>
      <c r="A34" s="170"/>
      <c r="B34" s="171"/>
      <c r="C34" s="275" t="s">
        <v>180</v>
      </c>
      <c r="D34" s="276"/>
      <c r="E34" s="172"/>
      <c r="F34" s="46">
        <v>25.6</v>
      </c>
      <c r="G34" s="46">
        <v>25.2</v>
      </c>
      <c r="H34" s="46">
        <v>0.4</v>
      </c>
      <c r="I34" s="151">
        <v>7</v>
      </c>
      <c r="J34" s="152">
        <v>0.55000000000000004</v>
      </c>
      <c r="K34" s="152">
        <v>0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ht="15.75" customHeight="1">
      <c r="A35" s="270" t="s">
        <v>128</v>
      </c>
      <c r="B35" s="271"/>
      <c r="C35" s="271"/>
      <c r="D35" s="272"/>
      <c r="E35" s="44"/>
      <c r="F35" s="51">
        <v>3.5</v>
      </c>
      <c r="G35" s="51">
        <v>2.9</v>
      </c>
      <c r="H35" s="51">
        <v>0.6</v>
      </c>
      <c r="I35" s="160">
        <v>5</v>
      </c>
      <c r="J35" s="161">
        <v>0.62</v>
      </c>
      <c r="K35" s="161">
        <v>0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ht="17.25" customHeight="1">
      <c r="A36" s="20"/>
      <c r="B36" s="265" t="s">
        <v>79</v>
      </c>
      <c r="C36" s="265"/>
      <c r="D36" s="266"/>
      <c r="E36" s="13"/>
      <c r="F36" s="48"/>
      <c r="G36" s="48"/>
      <c r="H36" s="48"/>
      <c r="I36" s="140"/>
      <c r="J36" s="141"/>
      <c r="K36" s="141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>
      <c r="A37" s="20"/>
      <c r="B37" s="21"/>
      <c r="C37" s="275" t="s">
        <v>181</v>
      </c>
      <c r="D37" s="276"/>
      <c r="E37" s="28"/>
      <c r="F37" s="46">
        <v>3.5</v>
      </c>
      <c r="G37" s="46">
        <v>2.9</v>
      </c>
      <c r="H37" s="46">
        <v>0.6</v>
      </c>
      <c r="I37" s="154">
        <v>5</v>
      </c>
      <c r="J37" s="155">
        <v>0.62</v>
      </c>
      <c r="K37" s="155">
        <v>0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ht="47.45" customHeight="1">
      <c r="A38" s="298" t="s">
        <v>108</v>
      </c>
      <c r="B38" s="299"/>
      <c r="C38" s="299"/>
      <c r="D38" s="300"/>
      <c r="E38" s="156"/>
      <c r="F38" s="157">
        <v>270</v>
      </c>
      <c r="G38" s="157">
        <v>275.2</v>
      </c>
      <c r="H38" s="157">
        <v>-5.2</v>
      </c>
      <c r="I38" s="158">
        <v>413</v>
      </c>
      <c r="J38" s="159">
        <v>136.6</v>
      </c>
      <c r="K38" s="159">
        <v>1.5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>
      <c r="A39" s="301" t="s">
        <v>79</v>
      </c>
      <c r="B39" s="302"/>
      <c r="C39" s="302"/>
      <c r="D39" s="303"/>
      <c r="E39" s="162"/>
      <c r="F39" s="232"/>
      <c r="G39" s="232"/>
      <c r="H39" s="232"/>
      <c r="I39" s="233"/>
      <c r="J39" s="234"/>
      <c r="K39" s="234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>
      <c r="A40" s="20"/>
      <c r="B40" s="21"/>
      <c r="C40" s="273" t="s">
        <v>182</v>
      </c>
      <c r="D40" s="274"/>
      <c r="E40" s="22"/>
      <c r="F40" s="48">
        <v>136.5</v>
      </c>
      <c r="G40" s="48">
        <v>154.5</v>
      </c>
      <c r="H40" s="48">
        <v>-18</v>
      </c>
      <c r="I40" s="138">
        <v>71</v>
      </c>
      <c r="J40" s="139">
        <v>21.6</v>
      </c>
      <c r="K40" s="139">
        <v>0</v>
      </c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>
      <c r="A41" s="20"/>
      <c r="B41" s="27"/>
      <c r="C41" s="275" t="s">
        <v>217</v>
      </c>
      <c r="D41" s="276"/>
      <c r="E41" s="52"/>
      <c r="F41" s="53">
        <v>87.1</v>
      </c>
      <c r="G41" s="53">
        <v>87</v>
      </c>
      <c r="H41" s="53">
        <v>0.1</v>
      </c>
      <c r="I41" s="147">
        <v>114</v>
      </c>
      <c r="J41" s="148">
        <v>21.1</v>
      </c>
      <c r="K41" s="148">
        <v>0</v>
      </c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ht="63.75" customHeight="1">
      <c r="A42" s="288" t="s">
        <v>129</v>
      </c>
      <c r="B42" s="289"/>
      <c r="C42" s="289"/>
      <c r="D42" s="290"/>
      <c r="E42" s="54"/>
      <c r="F42" s="235">
        <v>106.6</v>
      </c>
      <c r="G42" s="235">
        <v>94.2</v>
      </c>
      <c r="H42" s="235">
        <v>12.4</v>
      </c>
      <c r="I42" s="236">
        <v>199</v>
      </c>
      <c r="J42" s="237">
        <v>52.8</v>
      </c>
      <c r="K42" s="237">
        <v>0</v>
      </c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>
      <c r="A43" s="301" t="s">
        <v>79</v>
      </c>
      <c r="B43" s="302"/>
      <c r="C43" s="302"/>
      <c r="D43" s="303"/>
      <c r="E43" s="13"/>
      <c r="F43" s="47"/>
      <c r="G43" s="47"/>
      <c r="H43" s="47"/>
      <c r="I43" s="140"/>
      <c r="J43" s="141"/>
      <c r="K43" s="141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2">
      <c r="A44" s="20"/>
      <c r="B44" s="21"/>
      <c r="C44" s="273" t="s">
        <v>183</v>
      </c>
      <c r="D44" s="274"/>
      <c r="E44" s="22"/>
      <c r="F44" s="48">
        <v>39.6</v>
      </c>
      <c r="G44" s="48">
        <v>38.200000000000003</v>
      </c>
      <c r="H44" s="48">
        <v>1.4</v>
      </c>
      <c r="I44" s="138">
        <v>57</v>
      </c>
      <c r="J44" s="139">
        <v>15.9</v>
      </c>
      <c r="K44" s="139">
        <v>0</v>
      </c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1:22">
      <c r="A45" s="20"/>
      <c r="B45" s="27"/>
      <c r="C45" s="275" t="s">
        <v>184</v>
      </c>
      <c r="D45" s="276"/>
      <c r="E45" s="13"/>
      <c r="F45" s="47">
        <v>40.5</v>
      </c>
      <c r="G45" s="47">
        <v>34.9</v>
      </c>
      <c r="H45" s="47">
        <v>5.6</v>
      </c>
      <c r="I45" s="140">
        <v>65</v>
      </c>
      <c r="J45" s="141">
        <v>12.4</v>
      </c>
      <c r="K45" s="141">
        <v>0</v>
      </c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1:22">
      <c r="A46" s="288" t="s">
        <v>149</v>
      </c>
      <c r="B46" s="289"/>
      <c r="C46" s="289"/>
      <c r="D46" s="290"/>
      <c r="E46" s="42"/>
      <c r="F46" s="238">
        <v>49.1</v>
      </c>
      <c r="G46" s="238">
        <v>44.5</v>
      </c>
      <c r="H46" s="238">
        <v>4.5999999999999996</v>
      </c>
      <c r="I46" s="149">
        <v>6</v>
      </c>
      <c r="J46" s="150">
        <v>0.69</v>
      </c>
      <c r="K46" s="150">
        <v>0</v>
      </c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1:22">
      <c r="A47" s="20"/>
      <c r="B47" s="265" t="s">
        <v>79</v>
      </c>
      <c r="C47" s="265"/>
      <c r="D47" s="266"/>
      <c r="E47" s="19"/>
      <c r="F47" s="49"/>
      <c r="G47" s="49"/>
      <c r="H47" s="49"/>
      <c r="I47" s="136"/>
      <c r="J47" s="137"/>
      <c r="K47" s="137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</row>
    <row r="48" spans="1:22" ht="16.5" customHeight="1">
      <c r="A48" s="20"/>
      <c r="B48" s="212"/>
      <c r="C48" s="315" t="s">
        <v>250</v>
      </c>
      <c r="D48" s="316"/>
      <c r="E48" s="19"/>
      <c r="F48" s="49">
        <v>23.1</v>
      </c>
      <c r="G48" s="49">
        <v>23.1</v>
      </c>
      <c r="H48" s="49">
        <v>0</v>
      </c>
      <c r="I48" s="136"/>
      <c r="J48" s="137"/>
      <c r="K48" s="137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1:22">
      <c r="A49" s="20"/>
      <c r="B49" s="21"/>
      <c r="C49" s="284" t="s">
        <v>218</v>
      </c>
      <c r="D49" s="285"/>
      <c r="E49" s="22"/>
      <c r="F49" s="48">
        <v>8.4</v>
      </c>
      <c r="G49" s="48">
        <v>8.3000000000000007</v>
      </c>
      <c r="H49" s="48">
        <v>0.1</v>
      </c>
      <c r="I49" s="138">
        <v>4</v>
      </c>
      <c r="J49" s="139">
        <v>0.52</v>
      </c>
      <c r="K49" s="139">
        <v>0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1:22" ht="50.25" customHeight="1">
      <c r="A50" s="288" t="s">
        <v>150</v>
      </c>
      <c r="B50" s="289"/>
      <c r="C50" s="289"/>
      <c r="D50" s="290"/>
      <c r="E50" s="54"/>
      <c r="F50" s="235">
        <v>1095.5999999999999</v>
      </c>
      <c r="G50" s="235">
        <v>1022.7</v>
      </c>
      <c r="H50" s="235">
        <v>72.900000000000006</v>
      </c>
      <c r="I50" s="236">
        <v>440</v>
      </c>
      <c r="J50" s="237">
        <v>103.1</v>
      </c>
      <c r="K50" s="237">
        <v>1.3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1:22">
      <c r="A51" s="20"/>
      <c r="B51" s="265" t="s">
        <v>79</v>
      </c>
      <c r="C51" s="265"/>
      <c r="D51" s="266"/>
      <c r="E51" s="13"/>
      <c r="F51" s="47"/>
      <c r="G51" s="47"/>
      <c r="H51" s="47"/>
      <c r="I51" s="140"/>
      <c r="J51" s="141"/>
      <c r="K51" s="141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</row>
    <row r="52" spans="1:22">
      <c r="A52" s="20"/>
      <c r="B52" s="21"/>
      <c r="C52" s="14" t="s">
        <v>251</v>
      </c>
      <c r="E52" s="22"/>
      <c r="F52" s="48">
        <v>118.5</v>
      </c>
      <c r="G52" s="48">
        <v>117.5</v>
      </c>
      <c r="H52" s="48">
        <v>1</v>
      </c>
      <c r="I52" s="138">
        <v>25</v>
      </c>
      <c r="J52" s="139">
        <v>4.0999999999999996</v>
      </c>
      <c r="K52" s="139">
        <v>0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</row>
    <row r="53" spans="1:22" ht="15.75" customHeight="1">
      <c r="A53" s="23"/>
      <c r="B53" s="24"/>
      <c r="C53" s="273" t="s">
        <v>252</v>
      </c>
      <c r="D53" s="274"/>
      <c r="E53" s="25"/>
      <c r="F53" s="239">
        <v>191.7</v>
      </c>
      <c r="G53" s="239">
        <v>184.9</v>
      </c>
      <c r="H53" s="239">
        <v>6.8</v>
      </c>
      <c r="I53" s="151">
        <v>83</v>
      </c>
      <c r="J53" s="152">
        <v>16.600000000000001</v>
      </c>
      <c r="K53" s="152">
        <v>0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</row>
    <row r="54" spans="1:22">
      <c r="A54" s="298" t="s">
        <v>151</v>
      </c>
      <c r="B54" s="299"/>
      <c r="C54" s="299"/>
      <c r="D54" s="300"/>
      <c r="E54" s="42"/>
      <c r="F54" s="238">
        <v>65.5</v>
      </c>
      <c r="G54" s="238">
        <v>56.8</v>
      </c>
      <c r="H54" s="238">
        <v>8.6999999999999993</v>
      </c>
      <c r="I54" s="149">
        <v>1464</v>
      </c>
      <c r="J54" s="150">
        <v>970.5</v>
      </c>
      <c r="K54" s="150">
        <v>14.2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</row>
    <row r="55" spans="1:22">
      <c r="A55" s="26"/>
      <c r="B55" s="265" t="s">
        <v>79</v>
      </c>
      <c r="C55" s="265"/>
      <c r="D55" s="266"/>
      <c r="E55" s="13"/>
      <c r="F55" s="47"/>
      <c r="G55" s="47"/>
      <c r="H55" s="47"/>
      <c r="I55" s="140"/>
      <c r="J55" s="141"/>
      <c r="K55" s="141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</row>
    <row r="56" spans="1:22">
      <c r="A56" s="26"/>
      <c r="B56" s="21"/>
      <c r="C56" s="286" t="s">
        <v>185</v>
      </c>
      <c r="D56" s="287"/>
      <c r="E56" s="22"/>
      <c r="F56" s="48">
        <v>36.1</v>
      </c>
      <c r="G56" s="48">
        <v>31.4</v>
      </c>
      <c r="H56" s="48">
        <v>4.7</v>
      </c>
      <c r="I56" s="138">
        <v>6</v>
      </c>
      <c r="J56" s="139">
        <v>0.93</v>
      </c>
      <c r="K56" s="139">
        <v>0</v>
      </c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</row>
    <row r="57" spans="1:22">
      <c r="A57" s="298" t="s">
        <v>1</v>
      </c>
      <c r="B57" s="299"/>
      <c r="C57" s="299"/>
      <c r="D57" s="300"/>
      <c r="E57" s="54"/>
      <c r="F57" s="235">
        <v>337.1</v>
      </c>
      <c r="G57" s="235">
        <v>314</v>
      </c>
      <c r="H57" s="235">
        <v>23.1</v>
      </c>
      <c r="I57" s="236">
        <v>4093</v>
      </c>
      <c r="J57" s="237">
        <v>1556.4</v>
      </c>
      <c r="K57" s="237">
        <v>10</v>
      </c>
      <c r="L57" s="153"/>
      <c r="M57" s="153"/>
      <c r="N57" s="29"/>
      <c r="O57" s="29"/>
      <c r="P57" s="29"/>
      <c r="Q57" s="29"/>
      <c r="R57" s="29"/>
      <c r="S57" s="29"/>
      <c r="T57" s="29"/>
      <c r="U57" s="29"/>
      <c r="V57" s="29"/>
    </row>
    <row r="58" spans="1:22">
      <c r="A58" s="20"/>
      <c r="B58" s="265" t="s">
        <v>79</v>
      </c>
      <c r="C58" s="265"/>
      <c r="D58" s="266"/>
      <c r="E58" s="13"/>
      <c r="F58" s="47"/>
      <c r="G58" s="47"/>
      <c r="H58" s="47"/>
      <c r="I58" s="140"/>
      <c r="J58" s="141"/>
      <c r="K58" s="141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</row>
    <row r="59" spans="1:22">
      <c r="A59" s="20"/>
      <c r="B59" s="21"/>
      <c r="C59" s="273" t="s">
        <v>186</v>
      </c>
      <c r="D59" s="274"/>
      <c r="E59" s="22"/>
      <c r="F59" s="48">
        <v>18.399999999999999</v>
      </c>
      <c r="G59" s="48">
        <v>18.100000000000001</v>
      </c>
      <c r="H59" s="48">
        <v>0.3</v>
      </c>
      <c r="I59" s="138">
        <v>68</v>
      </c>
      <c r="J59" s="139">
        <v>10.6</v>
      </c>
      <c r="K59" s="139">
        <v>0</v>
      </c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1:22" ht="16.5" thickBot="1">
      <c r="A60" s="20"/>
      <c r="B60" s="27"/>
      <c r="C60" s="308" t="s">
        <v>187</v>
      </c>
      <c r="D60" s="309"/>
      <c r="E60" s="13"/>
      <c r="F60" s="47">
        <v>33</v>
      </c>
      <c r="G60" s="47">
        <v>32.4</v>
      </c>
      <c r="H60" s="47">
        <v>0.6</v>
      </c>
      <c r="I60" s="140">
        <v>38</v>
      </c>
      <c r="J60" s="141">
        <v>11.1</v>
      </c>
      <c r="K60" s="141">
        <v>0</v>
      </c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spans="1:22" ht="36" customHeight="1" thickTop="1" thickBot="1">
      <c r="A61" s="305" t="s">
        <v>148</v>
      </c>
      <c r="B61" s="306"/>
      <c r="C61" s="306"/>
      <c r="D61" s="307"/>
      <c r="E61" s="30"/>
      <c r="F61" s="240">
        <f t="shared" ref="F61:K61" si="0">F7+F12+F17+F38+F42+F46+F50+F54+F57</f>
        <v>2813.3999999999996</v>
      </c>
      <c r="G61" s="240">
        <f t="shared" si="0"/>
        <v>2627.7000000000003</v>
      </c>
      <c r="H61" s="240">
        <f t="shared" si="0"/>
        <v>185.69999999999996</v>
      </c>
      <c r="I61" s="240">
        <f t="shared" si="0"/>
        <v>7738</v>
      </c>
      <c r="J61" s="240">
        <f t="shared" si="0"/>
        <v>3255.59</v>
      </c>
      <c r="K61" s="240">
        <f t="shared" si="0"/>
        <v>44.1</v>
      </c>
      <c r="L61" s="16"/>
      <c r="M61" s="16"/>
      <c r="N61" s="31"/>
      <c r="O61" s="16"/>
      <c r="P61" s="16"/>
      <c r="Q61" s="16"/>
      <c r="R61" s="16"/>
      <c r="S61" s="16"/>
      <c r="T61" s="16"/>
      <c r="U61" s="16"/>
      <c r="V61" s="16"/>
    </row>
    <row r="62" spans="1:22" ht="12.75" customHeight="1" thickTop="1">
      <c r="A62" s="17"/>
      <c r="B62" s="17"/>
      <c r="C62" s="17"/>
      <c r="D62" s="17"/>
      <c r="E62" s="16"/>
      <c r="F62" s="16"/>
      <c r="G62" s="16"/>
      <c r="H62" s="18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</row>
    <row r="63" spans="1:22" ht="12.75" customHeight="1">
      <c r="A63" s="17"/>
      <c r="B63" s="17"/>
      <c r="C63" s="17"/>
      <c r="D63" s="17"/>
      <c r="E63" s="16"/>
      <c r="F63" s="16"/>
      <c r="G63" s="16"/>
      <c r="H63" s="18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</row>
    <row r="64" spans="1:22" ht="35.25" customHeight="1">
      <c r="A64" s="310" t="s">
        <v>222</v>
      </c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</row>
    <row r="65" spans="1:22" ht="12.75" customHeight="1">
      <c r="A65" s="17"/>
      <c r="B65" s="17"/>
      <c r="C65" s="17"/>
      <c r="D65" s="17"/>
      <c r="E65" s="16"/>
      <c r="F65" s="16"/>
      <c r="G65" s="16"/>
      <c r="H65" s="18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</row>
    <row r="66" spans="1:22" ht="12.75" customHeight="1">
      <c r="A66" s="17"/>
      <c r="B66" s="17"/>
      <c r="C66" s="17"/>
      <c r="D66" s="17"/>
      <c r="E66" s="16"/>
      <c r="F66" s="16"/>
      <c r="G66" s="16"/>
      <c r="H66" s="18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</row>
    <row r="67" spans="1:22" ht="12.75" customHeight="1">
      <c r="A67" s="17"/>
      <c r="B67" s="17"/>
      <c r="C67" s="17"/>
      <c r="D67" s="17"/>
      <c r="E67" s="16"/>
      <c r="F67" s="16"/>
      <c r="G67" s="16"/>
      <c r="H67" s="18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</row>
    <row r="68" spans="1:22" ht="21" customHeight="1">
      <c r="A68" s="304" t="s">
        <v>254</v>
      </c>
      <c r="B68" s="304"/>
      <c r="C68" s="304"/>
      <c r="D68" s="304"/>
      <c r="E68" s="304"/>
      <c r="F68" s="304"/>
      <c r="G68" s="304"/>
      <c r="H68" s="304"/>
      <c r="I68" s="304"/>
      <c r="J68" s="304"/>
      <c r="K68" s="304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</row>
    <row r="69" spans="1:22">
      <c r="A69" s="17"/>
      <c r="B69" s="17"/>
      <c r="C69" s="17"/>
      <c r="D69" s="17"/>
      <c r="E69" s="16"/>
      <c r="F69" s="16"/>
      <c r="G69" s="16"/>
      <c r="H69" s="18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</row>
    <row r="70" spans="1:22">
      <c r="A70" s="17"/>
      <c r="B70" s="17"/>
      <c r="C70" s="17"/>
      <c r="D70" s="17"/>
      <c r="E70" s="16"/>
      <c r="F70" s="16"/>
      <c r="G70" s="16"/>
      <c r="H70" s="18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</row>
    <row r="71" spans="1:22">
      <c r="A71" s="17"/>
      <c r="B71" s="17"/>
      <c r="C71" s="17"/>
      <c r="D71" s="17"/>
      <c r="E71" s="16"/>
      <c r="F71" s="16"/>
      <c r="G71" s="16"/>
      <c r="H71" s="18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</row>
    <row r="72" spans="1:22">
      <c r="A72" s="17"/>
      <c r="B72" s="17"/>
      <c r="C72" s="17"/>
      <c r="D72" s="17"/>
      <c r="E72" s="16"/>
      <c r="F72" s="16"/>
      <c r="G72" s="16"/>
      <c r="H72" s="18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</row>
    <row r="73" spans="1:22">
      <c r="A73" s="17"/>
      <c r="B73" s="17"/>
      <c r="C73" s="17"/>
      <c r="D73" s="17"/>
      <c r="E73" s="16"/>
      <c r="F73" s="16"/>
      <c r="G73" s="16"/>
      <c r="H73" s="18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</row>
    <row r="74" spans="1:22">
      <c r="A74" s="17"/>
      <c r="B74" s="17"/>
      <c r="C74" s="17"/>
      <c r="D74" s="17"/>
      <c r="E74" s="16"/>
      <c r="F74" s="16"/>
      <c r="G74" s="16"/>
      <c r="H74" s="18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</row>
    <row r="75" spans="1:22">
      <c r="A75" s="17"/>
      <c r="B75" s="17"/>
      <c r="C75" s="17"/>
      <c r="D75" s="17"/>
      <c r="E75" s="16"/>
      <c r="F75" s="16"/>
      <c r="G75" s="16"/>
      <c r="H75" s="18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</row>
    <row r="76" spans="1:22">
      <c r="A76" s="17"/>
      <c r="B76" s="17"/>
      <c r="C76" s="17"/>
      <c r="D76" s="17"/>
      <c r="E76" s="16"/>
      <c r="F76" s="16"/>
      <c r="G76" s="16"/>
      <c r="H76" s="18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</row>
    <row r="77" spans="1:22">
      <c r="A77" s="17"/>
      <c r="B77" s="17"/>
      <c r="C77" s="17"/>
      <c r="D77" s="17"/>
      <c r="E77" s="16"/>
      <c r="F77" s="16"/>
      <c r="G77" s="16"/>
      <c r="H77" s="18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</row>
    <row r="78" spans="1:22">
      <c r="A78" s="17"/>
      <c r="B78" s="17"/>
      <c r="C78" s="17"/>
      <c r="D78" s="17"/>
      <c r="E78" s="16"/>
      <c r="F78" s="16"/>
      <c r="G78" s="16"/>
      <c r="H78" s="18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</row>
    <row r="79" spans="1:22">
      <c r="A79" s="17"/>
      <c r="B79" s="17"/>
      <c r="C79" s="17"/>
      <c r="D79" s="17"/>
      <c r="E79" s="16"/>
      <c r="F79" s="16"/>
      <c r="G79" s="16"/>
      <c r="H79" s="18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</row>
    <row r="80" spans="1:22">
      <c r="A80" s="17"/>
      <c r="B80" s="17"/>
      <c r="C80" s="17"/>
      <c r="D80" s="17"/>
      <c r="E80" s="16"/>
      <c r="F80" s="16"/>
      <c r="G80" s="16"/>
      <c r="H80" s="18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</row>
  </sheetData>
  <mergeCells count="61">
    <mergeCell ref="A22:D22"/>
    <mergeCell ref="B18:D18"/>
    <mergeCell ref="A19:D19"/>
    <mergeCell ref="B20:D20"/>
    <mergeCell ref="A6:D6"/>
    <mergeCell ref="A12:D12"/>
    <mergeCell ref="B13:D13"/>
    <mergeCell ref="A17:D17"/>
    <mergeCell ref="A14:D14"/>
    <mergeCell ref="A8:D8"/>
    <mergeCell ref="F1:K1"/>
    <mergeCell ref="A3:K3"/>
    <mergeCell ref="A4:K4"/>
    <mergeCell ref="J5:K5"/>
    <mergeCell ref="A7:D7"/>
    <mergeCell ref="B9:D9"/>
    <mergeCell ref="B10:D10"/>
    <mergeCell ref="B16:D16"/>
    <mergeCell ref="B21:D21"/>
    <mergeCell ref="B11:D11"/>
    <mergeCell ref="B15:D15"/>
    <mergeCell ref="C45:D45"/>
    <mergeCell ref="A42:D42"/>
    <mergeCell ref="A68:K68"/>
    <mergeCell ref="A57:D57"/>
    <mergeCell ref="B51:D51"/>
    <mergeCell ref="A54:D54"/>
    <mergeCell ref="B55:D55"/>
    <mergeCell ref="B58:D58"/>
    <mergeCell ref="A61:D61"/>
    <mergeCell ref="C59:D59"/>
    <mergeCell ref="C60:D60"/>
    <mergeCell ref="A64:K64"/>
    <mergeCell ref="C48:D48"/>
    <mergeCell ref="C49:D49"/>
    <mergeCell ref="C53:D53"/>
    <mergeCell ref="C56:D56"/>
    <mergeCell ref="A50:D50"/>
    <mergeCell ref="A26:D26"/>
    <mergeCell ref="B27:D27"/>
    <mergeCell ref="C28:D28"/>
    <mergeCell ref="B47:D47"/>
    <mergeCell ref="C37:D37"/>
    <mergeCell ref="C40:D40"/>
    <mergeCell ref="A46:D46"/>
    <mergeCell ref="A38:D38"/>
    <mergeCell ref="A43:D43"/>
    <mergeCell ref="A39:D39"/>
    <mergeCell ref="C41:D41"/>
    <mergeCell ref="C44:D44"/>
    <mergeCell ref="B23:D23"/>
    <mergeCell ref="A29:D29"/>
    <mergeCell ref="B30:D30"/>
    <mergeCell ref="A35:D35"/>
    <mergeCell ref="B36:D36"/>
    <mergeCell ref="C24:D24"/>
    <mergeCell ref="C31:D31"/>
    <mergeCell ref="C34:D34"/>
    <mergeCell ref="C25:D25"/>
    <mergeCell ref="A32:D32"/>
    <mergeCell ref="B33:D33"/>
  </mergeCells>
  <phoneticPr fontId="17" type="noConversion"/>
  <printOptions horizontalCentered="1"/>
  <pageMargins left="0.78740157480314965" right="0.39370078740157483" top="0.19685039370078741" bottom="0.19685039370078741" header="0" footer="0"/>
  <pageSetup paperSize="9" scale="55" fitToHeight="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76"/>
  <sheetViews>
    <sheetView view="pageBreakPreview" zoomScale="60" zoomScaleNormal="80" workbookViewId="0">
      <selection activeCell="C10" sqref="C10"/>
    </sheetView>
  </sheetViews>
  <sheetFormatPr defaultRowHeight="15.75"/>
  <cols>
    <col min="1" max="1" width="90.42578125" style="15" customWidth="1"/>
    <col min="2" max="2" width="16" style="15" customWidth="1"/>
    <col min="3" max="3" width="35.140625" style="15" customWidth="1"/>
    <col min="4" max="4" width="29.7109375" style="15" customWidth="1"/>
    <col min="5" max="5" width="22.5703125" style="15" customWidth="1"/>
    <col min="6" max="6" width="31" style="15" customWidth="1"/>
    <col min="7" max="7" width="27.85546875" style="15" customWidth="1"/>
    <col min="8" max="8" width="29.140625" style="15" customWidth="1"/>
    <col min="9" max="11" width="9.140625" style="100"/>
    <col min="12" max="16384" width="9.140625" style="15"/>
  </cols>
  <sheetData>
    <row r="1" spans="1:11">
      <c r="H1" s="15" t="s">
        <v>145</v>
      </c>
    </row>
    <row r="2" spans="1:11" ht="27.75" customHeight="1">
      <c r="A2" s="330" t="s">
        <v>214</v>
      </c>
      <c r="B2" s="330"/>
      <c r="C2" s="330"/>
      <c r="D2" s="330"/>
      <c r="E2" s="330"/>
      <c r="F2" s="330"/>
      <c r="G2" s="330"/>
      <c r="H2" s="330"/>
    </row>
    <row r="3" spans="1:11" ht="27.75" customHeight="1">
      <c r="A3" s="331" t="s">
        <v>188</v>
      </c>
      <c r="B3" s="331"/>
      <c r="C3" s="331"/>
      <c r="D3" s="331"/>
      <c r="E3" s="331"/>
      <c r="F3" s="331"/>
      <c r="G3" s="331"/>
      <c r="H3" s="331"/>
    </row>
    <row r="4" spans="1:11" ht="54.75" customHeight="1">
      <c r="A4" s="349" t="s">
        <v>99</v>
      </c>
      <c r="B4" s="346" t="s">
        <v>4</v>
      </c>
      <c r="C4" s="344" t="s">
        <v>207</v>
      </c>
      <c r="D4" s="345"/>
      <c r="E4" s="350" t="s">
        <v>81</v>
      </c>
      <c r="F4" s="337" t="s">
        <v>211</v>
      </c>
      <c r="G4" s="337"/>
      <c r="H4" s="348" t="s">
        <v>213</v>
      </c>
      <c r="I4" s="101"/>
      <c r="J4" s="101"/>
      <c r="K4" s="101"/>
    </row>
    <row r="5" spans="1:11" ht="56.25">
      <c r="A5" s="349"/>
      <c r="B5" s="347"/>
      <c r="C5" s="207" t="s">
        <v>229</v>
      </c>
      <c r="D5" s="207" t="s">
        <v>230</v>
      </c>
      <c r="E5" s="350"/>
      <c r="F5" s="207" t="s">
        <v>231</v>
      </c>
      <c r="G5" s="207" t="s">
        <v>230</v>
      </c>
      <c r="H5" s="347"/>
    </row>
    <row r="6" spans="1:11" ht="42" customHeight="1">
      <c r="A6" s="108" t="s">
        <v>82</v>
      </c>
      <c r="B6" s="107">
        <v>1</v>
      </c>
      <c r="C6" s="107">
        <v>2</v>
      </c>
      <c r="D6" s="107">
        <v>3</v>
      </c>
      <c r="E6" s="107">
        <v>4</v>
      </c>
      <c r="F6" s="107">
        <v>5</v>
      </c>
      <c r="G6" s="107">
        <v>6</v>
      </c>
      <c r="H6" s="109" t="s">
        <v>212</v>
      </c>
    </row>
    <row r="7" spans="1:11" ht="18.75">
      <c r="A7" s="338" t="s">
        <v>83</v>
      </c>
      <c r="B7" s="339"/>
      <c r="C7" s="339"/>
      <c r="D7" s="339"/>
      <c r="E7" s="339"/>
      <c r="F7" s="339"/>
      <c r="G7" s="339"/>
      <c r="H7" s="339"/>
    </row>
    <row r="8" spans="1:11" ht="24.75" customHeight="1">
      <c r="A8" s="340" t="s">
        <v>208</v>
      </c>
      <c r="B8" s="341"/>
      <c r="C8" s="341"/>
      <c r="D8" s="341"/>
      <c r="E8" s="341"/>
      <c r="F8" s="341"/>
      <c r="G8" s="341"/>
      <c r="H8" s="341"/>
    </row>
    <row r="9" spans="1:11" ht="26.25" customHeight="1">
      <c r="A9" s="110" t="s">
        <v>114</v>
      </c>
      <c r="B9" s="111"/>
      <c r="C9" s="112"/>
      <c r="D9" s="112"/>
      <c r="E9" s="113"/>
      <c r="F9" s="113"/>
      <c r="G9" s="113"/>
      <c r="H9" s="114"/>
    </row>
    <row r="10" spans="1:11" ht="37.5">
      <c r="A10" s="115" t="s">
        <v>115</v>
      </c>
      <c r="B10" s="116" t="s">
        <v>85</v>
      </c>
      <c r="C10" s="186">
        <v>7.8</v>
      </c>
      <c r="D10" s="186"/>
      <c r="E10" s="187">
        <v>126.54</v>
      </c>
      <c r="F10" s="188">
        <f t="shared" ref="F10:F17" si="0">C10*E10</f>
        <v>987.01200000000006</v>
      </c>
      <c r="G10" s="188">
        <f t="shared" ref="G10:G17" si="1">D10*E10</f>
        <v>0</v>
      </c>
      <c r="H10" s="189" t="e">
        <f t="shared" ref="H10:H17" si="2">F10/G10*100</f>
        <v>#DIV/0!</v>
      </c>
    </row>
    <row r="11" spans="1:11" ht="18.75">
      <c r="A11" s="115" t="s">
        <v>116</v>
      </c>
      <c r="B11" s="116" t="s">
        <v>85</v>
      </c>
      <c r="C11" s="186">
        <v>8.4</v>
      </c>
      <c r="D11" s="186"/>
      <c r="E11" s="187">
        <v>155.75</v>
      </c>
      <c r="F11" s="188">
        <f t="shared" si="0"/>
        <v>1308.3</v>
      </c>
      <c r="G11" s="188">
        <f t="shared" si="1"/>
        <v>0</v>
      </c>
      <c r="H11" s="190" t="e">
        <f t="shared" si="2"/>
        <v>#DIV/0!</v>
      </c>
    </row>
    <row r="12" spans="1:11" ht="18.75">
      <c r="A12" s="115" t="s">
        <v>117</v>
      </c>
      <c r="B12" s="116" t="s">
        <v>85</v>
      </c>
      <c r="C12" s="186">
        <v>10.4</v>
      </c>
      <c r="D12" s="186"/>
      <c r="E12" s="191">
        <v>180.15</v>
      </c>
      <c r="F12" s="188">
        <f t="shared" si="0"/>
        <v>1873.5600000000002</v>
      </c>
      <c r="G12" s="188">
        <f t="shared" si="1"/>
        <v>0</v>
      </c>
      <c r="H12" s="190" t="e">
        <f t="shared" si="2"/>
        <v>#DIV/0!</v>
      </c>
    </row>
    <row r="13" spans="1:11" ht="21" customHeight="1">
      <c r="A13" s="115" t="s">
        <v>118</v>
      </c>
      <c r="B13" s="116" t="s">
        <v>85</v>
      </c>
      <c r="C13" s="192">
        <v>25.9</v>
      </c>
      <c r="D13" s="192">
        <v>18.5</v>
      </c>
      <c r="E13" s="191">
        <v>104.62</v>
      </c>
      <c r="F13" s="188">
        <f t="shared" si="0"/>
        <v>2709.6579999999999</v>
      </c>
      <c r="G13" s="188">
        <f t="shared" si="1"/>
        <v>1935.47</v>
      </c>
      <c r="H13" s="190">
        <f t="shared" si="2"/>
        <v>140</v>
      </c>
    </row>
    <row r="14" spans="1:11" ht="18.75">
      <c r="A14" s="115" t="s">
        <v>119</v>
      </c>
      <c r="B14" s="116" t="s">
        <v>85</v>
      </c>
      <c r="C14" s="192">
        <v>1963.4</v>
      </c>
      <c r="D14" s="192">
        <v>1778.1</v>
      </c>
      <c r="E14" s="191">
        <v>25.08</v>
      </c>
      <c r="F14" s="188">
        <f t="shared" si="0"/>
        <v>49242.072</v>
      </c>
      <c r="G14" s="188">
        <f t="shared" si="1"/>
        <v>44594.747999999992</v>
      </c>
      <c r="H14" s="190">
        <f t="shared" si="2"/>
        <v>110.42123615094765</v>
      </c>
    </row>
    <row r="15" spans="1:11" ht="20.25" customHeight="1">
      <c r="A15" s="115" t="s">
        <v>120</v>
      </c>
      <c r="B15" s="116" t="s">
        <v>85</v>
      </c>
      <c r="C15" s="192">
        <v>13.5</v>
      </c>
      <c r="D15" s="192">
        <v>12.9</v>
      </c>
      <c r="E15" s="191">
        <v>97.04</v>
      </c>
      <c r="F15" s="188">
        <f t="shared" si="0"/>
        <v>1310.0400000000002</v>
      </c>
      <c r="G15" s="188">
        <f t="shared" si="1"/>
        <v>1251.816</v>
      </c>
      <c r="H15" s="190">
        <f t="shared" si="2"/>
        <v>104.65116279069768</v>
      </c>
    </row>
    <row r="16" spans="1:11" s="100" customFormat="1" ht="40.5" customHeight="1">
      <c r="A16" s="119" t="s">
        <v>121</v>
      </c>
      <c r="B16" s="120" t="s">
        <v>85</v>
      </c>
      <c r="C16" s="186">
        <v>16.3</v>
      </c>
      <c r="D16" s="186">
        <v>18.5</v>
      </c>
      <c r="E16" s="191">
        <v>47.2</v>
      </c>
      <c r="F16" s="193">
        <f t="shared" si="0"/>
        <v>769.36000000000013</v>
      </c>
      <c r="G16" s="193">
        <f t="shared" si="1"/>
        <v>873.2</v>
      </c>
      <c r="H16" s="194">
        <f t="shared" si="2"/>
        <v>88.108108108108112</v>
      </c>
    </row>
    <row r="17" spans="1:11" s="100" customFormat="1" ht="37.5">
      <c r="A17" s="119" t="s">
        <v>122</v>
      </c>
      <c r="B17" s="120" t="s">
        <v>85</v>
      </c>
      <c r="C17" s="186">
        <v>24.7</v>
      </c>
      <c r="D17" s="186">
        <v>27.8</v>
      </c>
      <c r="E17" s="191">
        <v>67.5</v>
      </c>
      <c r="F17" s="193">
        <f t="shared" si="0"/>
        <v>1667.25</v>
      </c>
      <c r="G17" s="193">
        <f t="shared" si="1"/>
        <v>1876.5</v>
      </c>
      <c r="H17" s="194">
        <f t="shared" si="2"/>
        <v>88.84892086330936</v>
      </c>
    </row>
    <row r="18" spans="1:11" s="100" customFormat="1" ht="56.25">
      <c r="A18" s="121" t="s">
        <v>123</v>
      </c>
      <c r="B18" s="122"/>
      <c r="C18" s="186"/>
      <c r="D18" s="186"/>
      <c r="E18" s="195"/>
      <c r="F18" s="193"/>
      <c r="G18" s="193"/>
      <c r="H18" s="194"/>
    </row>
    <row r="19" spans="1:11" s="100" customFormat="1" ht="18.75">
      <c r="A19" s="119" t="s">
        <v>124</v>
      </c>
      <c r="B19" s="120" t="s">
        <v>84</v>
      </c>
      <c r="C19" s="186">
        <v>115.09</v>
      </c>
      <c r="D19" s="186">
        <v>120.19</v>
      </c>
      <c r="E19" s="191">
        <v>5814.27</v>
      </c>
      <c r="F19" s="193">
        <f>C19*E19</f>
        <v>669164.3343000001</v>
      </c>
      <c r="G19" s="193">
        <f>D19*E19</f>
        <v>698817.11129999999</v>
      </c>
      <c r="H19" s="196">
        <f>F19/G19*100</f>
        <v>95.756718528995776</v>
      </c>
    </row>
    <row r="20" spans="1:11" s="100" customFormat="1" ht="18.75">
      <c r="A20" s="123" t="s">
        <v>86</v>
      </c>
      <c r="B20" s="124" t="s">
        <v>98</v>
      </c>
      <c r="C20" s="184" t="s">
        <v>98</v>
      </c>
      <c r="D20" s="184" t="s">
        <v>98</v>
      </c>
      <c r="E20" s="185" t="s">
        <v>98</v>
      </c>
      <c r="F20" s="197">
        <f t="shared" ref="F20:G20" si="3">SUM(F10:F19)</f>
        <v>729031.58630000008</v>
      </c>
      <c r="G20" s="197">
        <f t="shared" si="3"/>
        <v>749348.84529999993</v>
      </c>
      <c r="H20" s="197">
        <f>F20/G20*100</f>
        <v>97.288678146709373</v>
      </c>
    </row>
    <row r="21" spans="1:11" s="100" customFormat="1" ht="18.75">
      <c r="A21" s="342" t="s">
        <v>209</v>
      </c>
      <c r="B21" s="343"/>
      <c r="C21" s="343"/>
      <c r="D21" s="343"/>
      <c r="E21" s="343"/>
      <c r="F21" s="343"/>
      <c r="G21" s="343"/>
      <c r="H21" s="343"/>
    </row>
    <row r="22" spans="1:11" s="100" customFormat="1" ht="44.25" customHeight="1">
      <c r="A22" s="125" t="s">
        <v>168</v>
      </c>
      <c r="B22" s="117" t="s">
        <v>169</v>
      </c>
      <c r="C22" s="186">
        <v>120.1</v>
      </c>
      <c r="D22" s="186">
        <v>122.4</v>
      </c>
      <c r="E22" s="191">
        <v>501.51</v>
      </c>
      <c r="F22" s="193">
        <f>C22*E22</f>
        <v>60231.350999999995</v>
      </c>
      <c r="G22" s="193">
        <f>D22*E22</f>
        <v>61384.824000000001</v>
      </c>
      <c r="H22" s="198">
        <f t="shared" ref="H22:H23" si="4">F22/G22*100</f>
        <v>98.120915032679733</v>
      </c>
    </row>
    <row r="23" spans="1:11" s="100" customFormat="1" ht="41.25" customHeight="1">
      <c r="A23" s="125" t="s">
        <v>170</v>
      </c>
      <c r="B23" s="117" t="s">
        <v>169</v>
      </c>
      <c r="C23" s="186">
        <v>84.5</v>
      </c>
      <c r="D23" s="186">
        <v>87.5</v>
      </c>
      <c r="E23" s="191">
        <v>945.2</v>
      </c>
      <c r="F23" s="193">
        <f>C23*E23</f>
        <v>79869.400000000009</v>
      </c>
      <c r="G23" s="193">
        <f>D23*E23</f>
        <v>82705</v>
      </c>
      <c r="H23" s="198">
        <f t="shared" si="4"/>
        <v>96.571428571428584</v>
      </c>
    </row>
    <row r="24" spans="1:11" s="103" customFormat="1" ht="18.75">
      <c r="A24" s="126" t="s">
        <v>86</v>
      </c>
      <c r="B24" s="127"/>
      <c r="C24" s="199"/>
      <c r="D24" s="199"/>
      <c r="E24" s="200"/>
      <c r="F24" s="201">
        <f t="shared" ref="F24:G24" si="5">SUM(F22:F23)</f>
        <v>140100.75099999999</v>
      </c>
      <c r="G24" s="201">
        <f t="shared" si="5"/>
        <v>144089.82399999999</v>
      </c>
      <c r="H24" s="202">
        <f>F24/G24*100</f>
        <v>97.231537322163703</v>
      </c>
      <c r="I24" s="102"/>
      <c r="J24" s="102"/>
      <c r="K24" s="102"/>
    </row>
    <row r="25" spans="1:11" ht="18.75">
      <c r="A25" s="128" t="s">
        <v>210</v>
      </c>
      <c r="B25" s="129" t="s">
        <v>98</v>
      </c>
      <c r="C25" s="203" t="s">
        <v>98</v>
      </c>
      <c r="D25" s="203" t="s">
        <v>98</v>
      </c>
      <c r="E25" s="204" t="s">
        <v>98</v>
      </c>
      <c r="F25" s="205">
        <f>F20+F24</f>
        <v>869132.33730000001</v>
      </c>
      <c r="G25" s="205">
        <f t="shared" ref="G25" si="6">G20+G24</f>
        <v>893438.66929999995</v>
      </c>
      <c r="H25" s="202">
        <f>F25/G25*100</f>
        <v>97.279462728085889</v>
      </c>
    </row>
    <row r="26" spans="1:11" ht="18.75">
      <c r="A26" s="334" t="s">
        <v>131</v>
      </c>
      <c r="B26" s="335"/>
      <c r="C26" s="335"/>
      <c r="D26" s="335"/>
      <c r="E26" s="335"/>
      <c r="F26" s="335"/>
      <c r="G26" s="335"/>
      <c r="H26" s="335"/>
    </row>
    <row r="27" spans="1:11" ht="51" customHeight="1">
      <c r="A27" s="130" t="s">
        <v>171</v>
      </c>
      <c r="B27" s="130" t="s">
        <v>172</v>
      </c>
      <c r="C27" s="118">
        <v>34.28</v>
      </c>
      <c r="D27" s="118">
        <v>278.17</v>
      </c>
      <c r="E27" s="187">
        <v>1340.39</v>
      </c>
      <c r="F27" s="188">
        <f>C27*E27</f>
        <v>45948.569200000005</v>
      </c>
      <c r="G27" s="188">
        <f>D27*E27</f>
        <v>372856.28630000004</v>
      </c>
      <c r="H27" s="202">
        <f>F27/G27*100</f>
        <v>12.323399360103535</v>
      </c>
    </row>
    <row r="28" spans="1:11" ht="36" customHeight="1">
      <c r="A28" s="131" t="s">
        <v>86</v>
      </c>
      <c r="B28" s="132" t="s">
        <v>98</v>
      </c>
      <c r="C28" s="133" t="s">
        <v>98</v>
      </c>
      <c r="D28" s="133" t="s">
        <v>98</v>
      </c>
      <c r="E28" s="206" t="s">
        <v>98</v>
      </c>
      <c r="F28" s="205"/>
      <c r="G28" s="205"/>
      <c r="H28" s="197"/>
    </row>
    <row r="29" spans="1:11">
      <c r="B29" s="104"/>
    </row>
    <row r="30" spans="1:11">
      <c r="A30" s="332"/>
      <c r="B30" s="332"/>
      <c r="C30" s="332"/>
      <c r="D30" s="332"/>
      <c r="E30" s="105"/>
    </row>
    <row r="31" spans="1:11" s="106" customFormat="1" ht="54" customHeight="1">
      <c r="A31" s="336" t="s">
        <v>225</v>
      </c>
      <c r="B31" s="336"/>
      <c r="C31" s="336"/>
      <c r="D31" s="336"/>
      <c r="E31" s="336"/>
      <c r="F31" s="336"/>
      <c r="G31" s="336"/>
      <c r="H31" s="336"/>
      <c r="I31" s="178"/>
      <c r="J31" s="178"/>
      <c r="K31" s="178"/>
    </row>
    <row r="32" spans="1:11" s="106" customFormat="1" ht="24" customHeight="1">
      <c r="B32" s="179"/>
      <c r="C32" s="179"/>
      <c r="D32" s="179"/>
      <c r="E32" s="179"/>
      <c r="F32" s="179"/>
      <c r="G32" s="179"/>
      <c r="H32" s="179"/>
      <c r="I32" s="179"/>
      <c r="J32" s="179"/>
      <c r="K32" s="179"/>
    </row>
    <row r="33" spans="1:5" ht="34.5" customHeight="1">
      <c r="A33" s="333"/>
      <c r="B33" s="333"/>
      <c r="C33" s="333"/>
      <c r="D33" s="333"/>
      <c r="E33" s="333"/>
    </row>
    <row r="34" spans="1:5" ht="33" customHeight="1">
      <c r="A34" s="179" t="s">
        <v>254</v>
      </c>
      <c r="B34" s="104"/>
    </row>
    <row r="35" spans="1:5">
      <c r="B35" s="104"/>
    </row>
    <row r="36" spans="1:5">
      <c r="B36" s="104"/>
    </row>
    <row r="37" spans="1:5">
      <c r="B37" s="104"/>
    </row>
    <row r="38" spans="1:5">
      <c r="B38" s="104"/>
    </row>
    <row r="39" spans="1:5">
      <c r="B39" s="104"/>
    </row>
    <row r="40" spans="1:5">
      <c r="B40" s="104"/>
    </row>
    <row r="41" spans="1:5">
      <c r="B41" s="104"/>
    </row>
    <row r="42" spans="1:5">
      <c r="B42" s="104"/>
    </row>
    <row r="43" spans="1:5">
      <c r="B43" s="104"/>
    </row>
    <row r="44" spans="1:5">
      <c r="B44" s="104"/>
    </row>
    <row r="45" spans="1:5">
      <c r="B45" s="104"/>
    </row>
    <row r="46" spans="1:5">
      <c r="B46" s="104"/>
    </row>
    <row r="47" spans="1:5">
      <c r="B47" s="104"/>
    </row>
    <row r="48" spans="1:5">
      <c r="B48" s="104"/>
    </row>
    <row r="49" spans="2:2">
      <c r="B49" s="104"/>
    </row>
    <row r="50" spans="2:2">
      <c r="B50" s="104"/>
    </row>
    <row r="51" spans="2:2">
      <c r="B51" s="104"/>
    </row>
    <row r="52" spans="2:2">
      <c r="B52" s="104"/>
    </row>
    <row r="53" spans="2:2">
      <c r="B53" s="104"/>
    </row>
    <row r="54" spans="2:2">
      <c r="B54" s="104"/>
    </row>
    <row r="55" spans="2:2">
      <c r="B55" s="104"/>
    </row>
    <row r="56" spans="2:2">
      <c r="B56" s="104"/>
    </row>
    <row r="57" spans="2:2">
      <c r="B57" s="104"/>
    </row>
    <row r="58" spans="2:2">
      <c r="B58" s="104"/>
    </row>
    <row r="59" spans="2:2">
      <c r="B59" s="104"/>
    </row>
    <row r="60" spans="2:2">
      <c r="B60" s="104"/>
    </row>
    <row r="61" spans="2:2">
      <c r="B61" s="104"/>
    </row>
    <row r="62" spans="2:2">
      <c r="B62" s="104"/>
    </row>
    <row r="63" spans="2:2">
      <c r="B63" s="104"/>
    </row>
    <row r="64" spans="2:2">
      <c r="B64" s="104"/>
    </row>
    <row r="65" spans="2:2">
      <c r="B65" s="104"/>
    </row>
    <row r="66" spans="2:2">
      <c r="B66" s="104"/>
    </row>
    <row r="67" spans="2:2">
      <c r="B67" s="104"/>
    </row>
    <row r="68" spans="2:2">
      <c r="B68" s="104"/>
    </row>
    <row r="69" spans="2:2">
      <c r="B69" s="104"/>
    </row>
    <row r="70" spans="2:2">
      <c r="B70" s="104"/>
    </row>
    <row r="71" spans="2:2">
      <c r="B71" s="104"/>
    </row>
    <row r="72" spans="2:2">
      <c r="B72" s="104"/>
    </row>
    <row r="73" spans="2:2">
      <c r="B73" s="104"/>
    </row>
    <row r="74" spans="2:2">
      <c r="B74" s="104"/>
    </row>
    <row r="75" spans="2:2">
      <c r="B75" s="104"/>
    </row>
    <row r="76" spans="2:2">
      <c r="B76" s="104"/>
    </row>
    <row r="77" spans="2:2">
      <c r="B77" s="104"/>
    </row>
    <row r="78" spans="2:2">
      <c r="B78" s="104"/>
    </row>
    <row r="79" spans="2:2">
      <c r="B79" s="104"/>
    </row>
    <row r="80" spans="2:2">
      <c r="B80" s="104"/>
    </row>
    <row r="81" spans="2:2">
      <c r="B81" s="104"/>
    </row>
    <row r="82" spans="2:2">
      <c r="B82" s="104"/>
    </row>
    <row r="83" spans="2:2">
      <c r="B83" s="104"/>
    </row>
    <row r="84" spans="2:2">
      <c r="B84" s="104"/>
    </row>
    <row r="85" spans="2:2">
      <c r="B85" s="104"/>
    </row>
    <row r="86" spans="2:2">
      <c r="B86" s="104"/>
    </row>
    <row r="87" spans="2:2">
      <c r="B87" s="104"/>
    </row>
    <row r="88" spans="2:2">
      <c r="B88" s="104"/>
    </row>
    <row r="89" spans="2:2">
      <c r="B89" s="104"/>
    </row>
    <row r="90" spans="2:2">
      <c r="B90" s="104"/>
    </row>
    <row r="91" spans="2:2">
      <c r="B91" s="104"/>
    </row>
    <row r="92" spans="2:2">
      <c r="B92" s="104"/>
    </row>
    <row r="93" spans="2:2">
      <c r="B93" s="104"/>
    </row>
    <row r="94" spans="2:2">
      <c r="B94" s="104"/>
    </row>
    <row r="95" spans="2:2">
      <c r="B95" s="104"/>
    </row>
    <row r="96" spans="2:2">
      <c r="B96" s="104"/>
    </row>
    <row r="97" spans="2:2">
      <c r="B97" s="104"/>
    </row>
    <row r="98" spans="2:2">
      <c r="B98" s="104"/>
    </row>
    <row r="99" spans="2:2">
      <c r="B99" s="104"/>
    </row>
    <row r="100" spans="2:2">
      <c r="B100" s="104"/>
    </row>
    <row r="101" spans="2:2">
      <c r="B101" s="104"/>
    </row>
    <row r="102" spans="2:2">
      <c r="B102" s="104"/>
    </row>
    <row r="103" spans="2:2">
      <c r="B103" s="104"/>
    </row>
    <row r="104" spans="2:2">
      <c r="B104" s="104"/>
    </row>
    <row r="105" spans="2:2">
      <c r="B105" s="104"/>
    </row>
    <row r="106" spans="2:2">
      <c r="B106" s="104"/>
    </row>
    <row r="107" spans="2:2">
      <c r="B107" s="104"/>
    </row>
    <row r="108" spans="2:2">
      <c r="B108" s="104"/>
    </row>
    <row r="109" spans="2:2">
      <c r="B109" s="104"/>
    </row>
    <row r="110" spans="2:2">
      <c r="B110" s="104"/>
    </row>
    <row r="111" spans="2:2">
      <c r="B111" s="104"/>
    </row>
    <row r="112" spans="2:2">
      <c r="B112" s="104"/>
    </row>
    <row r="113" spans="2:2">
      <c r="B113" s="104"/>
    </row>
    <row r="114" spans="2:2">
      <c r="B114" s="104"/>
    </row>
    <row r="115" spans="2:2">
      <c r="B115" s="104"/>
    </row>
    <row r="116" spans="2:2">
      <c r="B116" s="104"/>
    </row>
    <row r="117" spans="2:2">
      <c r="B117" s="104"/>
    </row>
    <row r="118" spans="2:2">
      <c r="B118" s="104"/>
    </row>
    <row r="119" spans="2:2">
      <c r="B119" s="104"/>
    </row>
    <row r="120" spans="2:2">
      <c r="B120" s="104"/>
    </row>
    <row r="121" spans="2:2">
      <c r="B121" s="104"/>
    </row>
    <row r="122" spans="2:2">
      <c r="B122" s="104"/>
    </row>
    <row r="123" spans="2:2">
      <c r="B123" s="104"/>
    </row>
    <row r="124" spans="2:2">
      <c r="B124" s="104"/>
    </row>
    <row r="125" spans="2:2">
      <c r="B125" s="104"/>
    </row>
    <row r="126" spans="2:2">
      <c r="B126" s="104"/>
    </row>
    <row r="127" spans="2:2">
      <c r="B127" s="104"/>
    </row>
    <row r="128" spans="2:2">
      <c r="B128" s="104"/>
    </row>
    <row r="129" spans="2:2">
      <c r="B129" s="104"/>
    </row>
    <row r="130" spans="2:2">
      <c r="B130" s="104"/>
    </row>
    <row r="131" spans="2:2">
      <c r="B131" s="104"/>
    </row>
    <row r="132" spans="2:2">
      <c r="B132" s="104"/>
    </row>
    <row r="133" spans="2:2">
      <c r="B133" s="104"/>
    </row>
    <row r="134" spans="2:2">
      <c r="B134" s="104"/>
    </row>
    <row r="135" spans="2:2">
      <c r="B135" s="104"/>
    </row>
    <row r="136" spans="2:2">
      <c r="B136" s="104"/>
    </row>
    <row r="137" spans="2:2">
      <c r="B137" s="104"/>
    </row>
    <row r="138" spans="2:2">
      <c r="B138" s="104"/>
    </row>
    <row r="139" spans="2:2">
      <c r="B139" s="104"/>
    </row>
    <row r="140" spans="2:2">
      <c r="B140" s="104"/>
    </row>
    <row r="141" spans="2:2">
      <c r="B141" s="104"/>
    </row>
    <row r="142" spans="2:2">
      <c r="B142" s="104"/>
    </row>
    <row r="143" spans="2:2">
      <c r="B143" s="104"/>
    </row>
    <row r="144" spans="2:2">
      <c r="B144" s="104"/>
    </row>
    <row r="145" spans="2:2">
      <c r="B145" s="104"/>
    </row>
    <row r="146" spans="2:2">
      <c r="B146" s="104"/>
    </row>
    <row r="147" spans="2:2">
      <c r="B147" s="104"/>
    </row>
    <row r="148" spans="2:2">
      <c r="B148" s="104"/>
    </row>
    <row r="149" spans="2:2">
      <c r="B149" s="104"/>
    </row>
    <row r="150" spans="2:2">
      <c r="B150" s="104"/>
    </row>
    <row r="151" spans="2:2">
      <c r="B151" s="104"/>
    </row>
    <row r="152" spans="2:2">
      <c r="B152" s="104"/>
    </row>
    <row r="153" spans="2:2">
      <c r="B153" s="104"/>
    </row>
    <row r="154" spans="2:2">
      <c r="B154" s="104"/>
    </row>
    <row r="155" spans="2:2">
      <c r="B155" s="104"/>
    </row>
    <row r="156" spans="2:2">
      <c r="B156" s="104"/>
    </row>
    <row r="157" spans="2:2">
      <c r="B157" s="104"/>
    </row>
    <row r="158" spans="2:2">
      <c r="B158" s="104"/>
    </row>
    <row r="159" spans="2:2">
      <c r="B159" s="104"/>
    </row>
    <row r="160" spans="2:2">
      <c r="B160" s="104"/>
    </row>
    <row r="161" spans="2:2">
      <c r="B161" s="104"/>
    </row>
    <row r="162" spans="2:2">
      <c r="B162" s="104"/>
    </row>
    <row r="163" spans="2:2">
      <c r="B163" s="104"/>
    </row>
    <row r="164" spans="2:2">
      <c r="B164" s="104"/>
    </row>
    <row r="165" spans="2:2">
      <c r="B165" s="104"/>
    </row>
    <row r="166" spans="2:2">
      <c r="B166" s="104"/>
    </row>
    <row r="167" spans="2:2">
      <c r="B167" s="104"/>
    </row>
    <row r="168" spans="2:2">
      <c r="B168" s="104"/>
    </row>
    <row r="169" spans="2:2">
      <c r="B169" s="104"/>
    </row>
    <row r="170" spans="2:2">
      <c r="B170" s="104"/>
    </row>
    <row r="171" spans="2:2">
      <c r="B171" s="104"/>
    </row>
    <row r="172" spans="2:2">
      <c r="B172" s="104"/>
    </row>
    <row r="173" spans="2:2">
      <c r="B173" s="104"/>
    </row>
    <row r="174" spans="2:2">
      <c r="B174" s="104"/>
    </row>
    <row r="175" spans="2:2">
      <c r="B175" s="104"/>
    </row>
    <row r="176" spans="2:2">
      <c r="B176" s="104"/>
    </row>
    <row r="177" spans="2:2">
      <c r="B177" s="104"/>
    </row>
    <row r="178" spans="2:2">
      <c r="B178" s="104"/>
    </row>
    <row r="179" spans="2:2">
      <c r="B179" s="104"/>
    </row>
    <row r="180" spans="2:2">
      <c r="B180" s="104"/>
    </row>
    <row r="181" spans="2:2">
      <c r="B181" s="104"/>
    </row>
    <row r="182" spans="2:2">
      <c r="B182" s="104"/>
    </row>
    <row r="183" spans="2:2">
      <c r="B183" s="104"/>
    </row>
    <row r="184" spans="2:2">
      <c r="B184" s="104"/>
    </row>
    <row r="185" spans="2:2">
      <c r="B185" s="104"/>
    </row>
    <row r="186" spans="2:2">
      <c r="B186" s="104"/>
    </row>
    <row r="187" spans="2:2">
      <c r="B187" s="104"/>
    </row>
    <row r="188" spans="2:2">
      <c r="B188" s="104"/>
    </row>
    <row r="189" spans="2:2">
      <c r="B189" s="104"/>
    </row>
    <row r="190" spans="2:2">
      <c r="B190" s="104"/>
    </row>
    <row r="191" spans="2:2">
      <c r="B191" s="104"/>
    </row>
    <row r="192" spans="2:2">
      <c r="B192" s="104"/>
    </row>
    <row r="193" spans="2:2">
      <c r="B193" s="104"/>
    </row>
    <row r="194" spans="2:2">
      <c r="B194" s="104"/>
    </row>
    <row r="195" spans="2:2">
      <c r="B195" s="104"/>
    </row>
    <row r="196" spans="2:2">
      <c r="B196" s="104"/>
    </row>
    <row r="197" spans="2:2">
      <c r="B197" s="104"/>
    </row>
    <row r="198" spans="2:2">
      <c r="B198" s="104"/>
    </row>
    <row r="199" spans="2:2">
      <c r="B199" s="104"/>
    </row>
    <row r="200" spans="2:2">
      <c r="B200" s="104"/>
    </row>
    <row r="201" spans="2:2">
      <c r="B201" s="104"/>
    </row>
    <row r="202" spans="2:2">
      <c r="B202" s="104"/>
    </row>
    <row r="203" spans="2:2">
      <c r="B203" s="104"/>
    </row>
    <row r="204" spans="2:2">
      <c r="B204" s="104"/>
    </row>
    <row r="205" spans="2:2">
      <c r="B205" s="104"/>
    </row>
    <row r="206" spans="2:2">
      <c r="B206" s="104"/>
    </row>
    <row r="207" spans="2:2">
      <c r="B207" s="104"/>
    </row>
    <row r="208" spans="2:2">
      <c r="B208" s="104"/>
    </row>
    <row r="209" spans="2:2">
      <c r="B209" s="104"/>
    </row>
    <row r="210" spans="2:2">
      <c r="B210" s="104"/>
    </row>
    <row r="211" spans="2:2">
      <c r="B211" s="104"/>
    </row>
    <row r="212" spans="2:2">
      <c r="B212" s="104"/>
    </row>
    <row r="213" spans="2:2">
      <c r="B213" s="104"/>
    </row>
    <row r="214" spans="2:2">
      <c r="B214" s="104"/>
    </row>
    <row r="215" spans="2:2">
      <c r="B215" s="104"/>
    </row>
    <row r="216" spans="2:2">
      <c r="B216" s="104"/>
    </row>
    <row r="217" spans="2:2">
      <c r="B217" s="104"/>
    </row>
    <row r="218" spans="2:2">
      <c r="B218" s="104"/>
    </row>
    <row r="219" spans="2:2">
      <c r="B219" s="104"/>
    </row>
    <row r="220" spans="2:2">
      <c r="B220" s="104"/>
    </row>
    <row r="221" spans="2:2">
      <c r="B221" s="104"/>
    </row>
    <row r="222" spans="2:2">
      <c r="B222" s="104"/>
    </row>
    <row r="223" spans="2:2">
      <c r="B223" s="104"/>
    </row>
    <row r="224" spans="2:2">
      <c r="B224" s="104"/>
    </row>
    <row r="225" spans="2:2">
      <c r="B225" s="104"/>
    </row>
    <row r="226" spans="2:2">
      <c r="B226" s="104"/>
    </row>
    <row r="227" spans="2:2">
      <c r="B227" s="104"/>
    </row>
    <row r="228" spans="2:2">
      <c r="B228" s="104"/>
    </row>
    <row r="229" spans="2:2">
      <c r="B229" s="104"/>
    </row>
    <row r="230" spans="2:2">
      <c r="B230" s="104"/>
    </row>
    <row r="231" spans="2:2">
      <c r="B231" s="104"/>
    </row>
    <row r="232" spans="2:2">
      <c r="B232" s="104"/>
    </row>
    <row r="233" spans="2:2">
      <c r="B233" s="104"/>
    </row>
    <row r="234" spans="2:2">
      <c r="B234" s="104"/>
    </row>
    <row r="235" spans="2:2">
      <c r="B235" s="104"/>
    </row>
    <row r="236" spans="2:2">
      <c r="B236" s="104"/>
    </row>
    <row r="237" spans="2:2">
      <c r="B237" s="104"/>
    </row>
    <row r="238" spans="2:2">
      <c r="B238" s="104"/>
    </row>
    <row r="239" spans="2:2">
      <c r="B239" s="104"/>
    </row>
    <row r="240" spans="2:2">
      <c r="B240" s="104"/>
    </row>
    <row r="241" spans="2:2">
      <c r="B241" s="104"/>
    </row>
    <row r="242" spans="2:2">
      <c r="B242" s="104"/>
    </row>
    <row r="243" spans="2:2">
      <c r="B243" s="104"/>
    </row>
    <row r="244" spans="2:2">
      <c r="B244" s="104"/>
    </row>
    <row r="245" spans="2:2">
      <c r="B245" s="104"/>
    </row>
    <row r="246" spans="2:2">
      <c r="B246" s="104"/>
    </row>
    <row r="247" spans="2:2">
      <c r="B247" s="104"/>
    </row>
    <row r="248" spans="2:2">
      <c r="B248" s="104"/>
    </row>
    <row r="249" spans="2:2">
      <c r="B249" s="104"/>
    </row>
    <row r="250" spans="2:2">
      <c r="B250" s="104"/>
    </row>
    <row r="251" spans="2:2">
      <c r="B251" s="104"/>
    </row>
    <row r="252" spans="2:2">
      <c r="B252" s="104"/>
    </row>
    <row r="253" spans="2:2">
      <c r="B253" s="104"/>
    </row>
    <row r="254" spans="2:2">
      <c r="B254" s="104"/>
    </row>
    <row r="255" spans="2:2">
      <c r="B255" s="104"/>
    </row>
    <row r="256" spans="2:2">
      <c r="B256" s="104"/>
    </row>
    <row r="257" spans="2:2">
      <c r="B257" s="104"/>
    </row>
    <row r="258" spans="2:2">
      <c r="B258" s="104"/>
    </row>
    <row r="259" spans="2:2">
      <c r="B259" s="104"/>
    </row>
    <row r="260" spans="2:2">
      <c r="B260" s="104"/>
    </row>
    <row r="261" spans="2:2">
      <c r="B261" s="104"/>
    </row>
    <row r="262" spans="2:2">
      <c r="B262" s="104"/>
    </row>
    <row r="263" spans="2:2">
      <c r="B263" s="104"/>
    </row>
    <row r="264" spans="2:2">
      <c r="B264" s="104"/>
    </row>
    <row r="265" spans="2:2">
      <c r="B265" s="104"/>
    </row>
    <row r="266" spans="2:2">
      <c r="B266" s="104"/>
    </row>
    <row r="267" spans="2:2">
      <c r="B267" s="104"/>
    </row>
    <row r="268" spans="2:2">
      <c r="B268" s="104"/>
    </row>
    <row r="269" spans="2:2">
      <c r="B269" s="104"/>
    </row>
    <row r="270" spans="2:2">
      <c r="B270" s="104"/>
    </row>
    <row r="271" spans="2:2">
      <c r="B271" s="104"/>
    </row>
    <row r="272" spans="2:2">
      <c r="B272" s="104"/>
    </row>
    <row r="273" spans="2:2">
      <c r="B273" s="104"/>
    </row>
    <row r="274" spans="2:2">
      <c r="B274" s="104"/>
    </row>
    <row r="275" spans="2:2">
      <c r="B275" s="104"/>
    </row>
    <row r="276" spans="2:2">
      <c r="B276" s="104"/>
    </row>
    <row r="277" spans="2:2">
      <c r="B277" s="104"/>
    </row>
    <row r="278" spans="2:2">
      <c r="B278" s="104"/>
    </row>
    <row r="279" spans="2:2">
      <c r="B279" s="104"/>
    </row>
    <row r="280" spans="2:2">
      <c r="B280" s="104"/>
    </row>
    <row r="281" spans="2:2">
      <c r="B281" s="104"/>
    </row>
    <row r="282" spans="2:2">
      <c r="B282" s="104"/>
    </row>
    <row r="283" spans="2:2">
      <c r="B283" s="104"/>
    </row>
    <row r="284" spans="2:2">
      <c r="B284" s="104"/>
    </row>
    <row r="285" spans="2:2">
      <c r="B285" s="104"/>
    </row>
    <row r="286" spans="2:2">
      <c r="B286" s="104"/>
    </row>
    <row r="287" spans="2:2">
      <c r="B287" s="104"/>
    </row>
    <row r="288" spans="2:2">
      <c r="B288" s="104"/>
    </row>
    <row r="289" spans="2:2">
      <c r="B289" s="104"/>
    </row>
    <row r="290" spans="2:2">
      <c r="B290" s="104"/>
    </row>
    <row r="291" spans="2:2">
      <c r="B291" s="104"/>
    </row>
    <row r="292" spans="2:2">
      <c r="B292" s="104"/>
    </row>
    <row r="293" spans="2:2">
      <c r="B293" s="104"/>
    </row>
    <row r="294" spans="2:2">
      <c r="B294" s="104"/>
    </row>
    <row r="295" spans="2:2">
      <c r="B295" s="104"/>
    </row>
    <row r="296" spans="2:2">
      <c r="B296" s="104"/>
    </row>
    <row r="297" spans="2:2">
      <c r="B297" s="104"/>
    </row>
    <row r="298" spans="2:2">
      <c r="B298" s="104"/>
    </row>
    <row r="299" spans="2:2">
      <c r="B299" s="104"/>
    </row>
    <row r="300" spans="2:2">
      <c r="B300" s="104"/>
    </row>
    <row r="301" spans="2:2">
      <c r="B301" s="104"/>
    </row>
    <row r="302" spans="2:2">
      <c r="B302" s="104"/>
    </row>
    <row r="303" spans="2:2">
      <c r="B303" s="104"/>
    </row>
    <row r="304" spans="2:2">
      <c r="B304" s="104"/>
    </row>
    <row r="305" spans="2:2">
      <c r="B305" s="104"/>
    </row>
    <row r="306" spans="2:2">
      <c r="B306" s="104"/>
    </row>
    <row r="307" spans="2:2">
      <c r="B307" s="104"/>
    </row>
    <row r="308" spans="2:2">
      <c r="B308" s="104"/>
    </row>
    <row r="309" spans="2:2">
      <c r="B309" s="104"/>
    </row>
    <row r="310" spans="2:2">
      <c r="B310" s="104"/>
    </row>
    <row r="311" spans="2:2">
      <c r="B311" s="104"/>
    </row>
    <row r="312" spans="2:2">
      <c r="B312" s="104"/>
    </row>
    <row r="313" spans="2:2">
      <c r="B313" s="104"/>
    </row>
    <row r="314" spans="2:2">
      <c r="B314" s="104"/>
    </row>
    <row r="315" spans="2:2">
      <c r="B315" s="104"/>
    </row>
    <row r="316" spans="2:2">
      <c r="B316" s="104"/>
    </row>
    <row r="317" spans="2:2">
      <c r="B317" s="104"/>
    </row>
    <row r="318" spans="2:2">
      <c r="B318" s="104"/>
    </row>
    <row r="319" spans="2:2">
      <c r="B319" s="104"/>
    </row>
    <row r="320" spans="2:2">
      <c r="B320" s="104"/>
    </row>
    <row r="321" spans="2:2">
      <c r="B321" s="104"/>
    </row>
    <row r="322" spans="2:2">
      <c r="B322" s="104"/>
    </row>
    <row r="323" spans="2:2">
      <c r="B323" s="104"/>
    </row>
    <row r="324" spans="2:2">
      <c r="B324" s="104"/>
    </row>
    <row r="325" spans="2:2">
      <c r="B325" s="104"/>
    </row>
    <row r="326" spans="2:2">
      <c r="B326" s="104"/>
    </row>
    <row r="327" spans="2:2">
      <c r="B327" s="104"/>
    </row>
    <row r="328" spans="2:2">
      <c r="B328" s="104"/>
    </row>
    <row r="329" spans="2:2">
      <c r="B329" s="104"/>
    </row>
    <row r="330" spans="2:2">
      <c r="B330" s="104"/>
    </row>
    <row r="331" spans="2:2">
      <c r="B331" s="104"/>
    </row>
    <row r="332" spans="2:2">
      <c r="B332" s="104"/>
    </row>
    <row r="333" spans="2:2">
      <c r="B333" s="104"/>
    </row>
    <row r="334" spans="2:2">
      <c r="B334" s="104"/>
    </row>
    <row r="335" spans="2:2">
      <c r="B335" s="104"/>
    </row>
    <row r="336" spans="2:2">
      <c r="B336" s="104"/>
    </row>
    <row r="337" spans="2:2">
      <c r="B337" s="104"/>
    </row>
    <row r="338" spans="2:2">
      <c r="B338" s="104"/>
    </row>
    <row r="339" spans="2:2">
      <c r="B339" s="104"/>
    </row>
    <row r="340" spans="2:2">
      <c r="B340" s="104"/>
    </row>
    <row r="341" spans="2:2">
      <c r="B341" s="104"/>
    </row>
    <row r="342" spans="2:2">
      <c r="B342" s="104"/>
    </row>
    <row r="343" spans="2:2">
      <c r="B343" s="104"/>
    </row>
    <row r="344" spans="2:2">
      <c r="B344" s="104"/>
    </row>
    <row r="345" spans="2:2">
      <c r="B345" s="104"/>
    </row>
    <row r="346" spans="2:2">
      <c r="B346" s="104"/>
    </row>
    <row r="347" spans="2:2">
      <c r="B347" s="104"/>
    </row>
    <row r="348" spans="2:2">
      <c r="B348" s="104"/>
    </row>
    <row r="349" spans="2:2">
      <c r="B349" s="104"/>
    </row>
    <row r="350" spans="2:2">
      <c r="B350" s="104"/>
    </row>
    <row r="351" spans="2:2">
      <c r="B351" s="104"/>
    </row>
    <row r="352" spans="2:2">
      <c r="B352" s="104"/>
    </row>
    <row r="353" spans="2:2">
      <c r="B353" s="104"/>
    </row>
    <row r="354" spans="2:2">
      <c r="B354" s="104"/>
    </row>
    <row r="355" spans="2:2">
      <c r="B355" s="104"/>
    </row>
    <row r="356" spans="2:2">
      <c r="B356" s="104"/>
    </row>
    <row r="357" spans="2:2">
      <c r="B357" s="104"/>
    </row>
    <row r="358" spans="2:2">
      <c r="B358" s="104"/>
    </row>
    <row r="359" spans="2:2">
      <c r="B359" s="104"/>
    </row>
    <row r="360" spans="2:2">
      <c r="B360" s="104"/>
    </row>
    <row r="361" spans="2:2">
      <c r="B361" s="104"/>
    </row>
    <row r="362" spans="2:2">
      <c r="B362" s="104"/>
    </row>
    <row r="363" spans="2:2">
      <c r="B363" s="104"/>
    </row>
    <row r="364" spans="2:2">
      <c r="B364" s="104"/>
    </row>
    <row r="365" spans="2:2">
      <c r="B365" s="104"/>
    </row>
    <row r="366" spans="2:2">
      <c r="B366" s="104"/>
    </row>
    <row r="367" spans="2:2">
      <c r="B367" s="104"/>
    </row>
    <row r="368" spans="2:2">
      <c r="B368" s="104"/>
    </row>
    <row r="369" spans="2:2">
      <c r="B369" s="104"/>
    </row>
    <row r="370" spans="2:2">
      <c r="B370" s="104"/>
    </row>
    <row r="371" spans="2:2">
      <c r="B371" s="104"/>
    </row>
    <row r="372" spans="2:2">
      <c r="B372" s="104"/>
    </row>
    <row r="373" spans="2:2">
      <c r="B373" s="104"/>
    </row>
    <row r="374" spans="2:2">
      <c r="B374" s="104"/>
    </row>
    <row r="375" spans="2:2">
      <c r="B375" s="104"/>
    </row>
    <row r="376" spans="2:2">
      <c r="B376" s="104"/>
    </row>
    <row r="377" spans="2:2">
      <c r="B377" s="104"/>
    </row>
    <row r="378" spans="2:2">
      <c r="B378" s="104"/>
    </row>
    <row r="379" spans="2:2">
      <c r="B379" s="104"/>
    </row>
    <row r="380" spans="2:2">
      <c r="B380" s="104"/>
    </row>
    <row r="381" spans="2:2">
      <c r="B381" s="104"/>
    </row>
    <row r="382" spans="2:2">
      <c r="B382" s="104"/>
    </row>
    <row r="383" spans="2:2">
      <c r="B383" s="104"/>
    </row>
    <row r="384" spans="2:2">
      <c r="B384" s="104"/>
    </row>
    <row r="385" spans="2:2">
      <c r="B385" s="104"/>
    </row>
    <row r="386" spans="2:2">
      <c r="B386" s="104"/>
    </row>
    <row r="387" spans="2:2">
      <c r="B387" s="104"/>
    </row>
    <row r="388" spans="2:2">
      <c r="B388" s="104"/>
    </row>
    <row r="389" spans="2:2">
      <c r="B389" s="104"/>
    </row>
    <row r="390" spans="2:2">
      <c r="B390" s="104"/>
    </row>
    <row r="391" spans="2:2">
      <c r="B391" s="104"/>
    </row>
    <row r="392" spans="2:2">
      <c r="B392" s="104"/>
    </row>
    <row r="393" spans="2:2">
      <c r="B393" s="104"/>
    </row>
    <row r="394" spans="2:2">
      <c r="B394" s="104"/>
    </row>
    <row r="395" spans="2:2">
      <c r="B395" s="104"/>
    </row>
    <row r="396" spans="2:2">
      <c r="B396" s="104"/>
    </row>
    <row r="397" spans="2:2">
      <c r="B397" s="104"/>
    </row>
    <row r="398" spans="2:2">
      <c r="B398" s="104"/>
    </row>
    <row r="399" spans="2:2">
      <c r="B399" s="104"/>
    </row>
    <row r="400" spans="2:2">
      <c r="B400" s="104"/>
    </row>
    <row r="401" spans="2:2">
      <c r="B401" s="104"/>
    </row>
    <row r="402" spans="2:2">
      <c r="B402" s="104"/>
    </row>
    <row r="403" spans="2:2">
      <c r="B403" s="104"/>
    </row>
    <row r="404" spans="2:2">
      <c r="B404" s="104"/>
    </row>
    <row r="405" spans="2:2">
      <c r="B405" s="104"/>
    </row>
    <row r="406" spans="2:2">
      <c r="B406" s="104"/>
    </row>
    <row r="407" spans="2:2">
      <c r="B407" s="104"/>
    </row>
    <row r="408" spans="2:2">
      <c r="B408" s="104"/>
    </row>
    <row r="409" spans="2:2">
      <c r="B409" s="104"/>
    </row>
    <row r="410" spans="2:2">
      <c r="B410" s="104"/>
    </row>
    <row r="411" spans="2:2">
      <c r="B411" s="104"/>
    </row>
    <row r="412" spans="2:2">
      <c r="B412" s="104"/>
    </row>
    <row r="413" spans="2:2">
      <c r="B413" s="104"/>
    </row>
    <row r="414" spans="2:2">
      <c r="B414" s="104"/>
    </row>
    <row r="415" spans="2:2">
      <c r="B415" s="104"/>
    </row>
    <row r="416" spans="2:2">
      <c r="B416" s="104"/>
    </row>
    <row r="417" spans="2:2">
      <c r="B417" s="104"/>
    </row>
    <row r="418" spans="2:2">
      <c r="B418" s="104"/>
    </row>
    <row r="419" spans="2:2">
      <c r="B419" s="104"/>
    </row>
    <row r="420" spans="2:2">
      <c r="B420" s="104"/>
    </row>
    <row r="421" spans="2:2">
      <c r="B421" s="104"/>
    </row>
    <row r="422" spans="2:2">
      <c r="B422" s="104"/>
    </row>
    <row r="423" spans="2:2">
      <c r="B423" s="104"/>
    </row>
    <row r="424" spans="2:2">
      <c r="B424" s="104"/>
    </row>
    <row r="425" spans="2:2">
      <c r="B425" s="104"/>
    </row>
    <row r="426" spans="2:2">
      <c r="B426" s="104"/>
    </row>
    <row r="427" spans="2:2">
      <c r="B427" s="104"/>
    </row>
    <row r="428" spans="2:2">
      <c r="B428" s="104"/>
    </row>
    <row r="429" spans="2:2">
      <c r="B429" s="104"/>
    </row>
    <row r="430" spans="2:2">
      <c r="B430" s="104"/>
    </row>
    <row r="431" spans="2:2">
      <c r="B431" s="104"/>
    </row>
    <row r="432" spans="2:2">
      <c r="B432" s="104"/>
    </row>
    <row r="433" spans="2:2">
      <c r="B433" s="104"/>
    </row>
    <row r="434" spans="2:2">
      <c r="B434" s="104"/>
    </row>
    <row r="435" spans="2:2">
      <c r="B435" s="104"/>
    </row>
    <row r="436" spans="2:2">
      <c r="B436" s="104"/>
    </row>
    <row r="437" spans="2:2">
      <c r="B437" s="104"/>
    </row>
    <row r="438" spans="2:2">
      <c r="B438" s="104"/>
    </row>
    <row r="439" spans="2:2">
      <c r="B439" s="104"/>
    </row>
    <row r="440" spans="2:2">
      <c r="B440" s="104"/>
    </row>
    <row r="441" spans="2:2">
      <c r="B441" s="104"/>
    </row>
    <row r="442" spans="2:2">
      <c r="B442" s="104"/>
    </row>
    <row r="443" spans="2:2">
      <c r="B443" s="104"/>
    </row>
    <row r="444" spans="2:2">
      <c r="B444" s="104"/>
    </row>
    <row r="445" spans="2:2">
      <c r="B445" s="104"/>
    </row>
    <row r="446" spans="2:2">
      <c r="B446" s="104"/>
    </row>
    <row r="447" spans="2:2">
      <c r="B447" s="104"/>
    </row>
    <row r="448" spans="2:2">
      <c r="B448" s="104"/>
    </row>
    <row r="449" spans="2:2">
      <c r="B449" s="104"/>
    </row>
    <row r="450" spans="2:2">
      <c r="B450" s="104"/>
    </row>
    <row r="451" spans="2:2">
      <c r="B451" s="104"/>
    </row>
    <row r="452" spans="2:2">
      <c r="B452" s="104"/>
    </row>
    <row r="453" spans="2:2">
      <c r="B453" s="104"/>
    </row>
    <row r="454" spans="2:2">
      <c r="B454" s="104"/>
    </row>
    <row r="455" spans="2:2">
      <c r="B455" s="104"/>
    </row>
    <row r="456" spans="2:2">
      <c r="B456" s="104"/>
    </row>
    <row r="457" spans="2:2">
      <c r="B457" s="104"/>
    </row>
    <row r="458" spans="2:2">
      <c r="B458" s="104"/>
    </row>
    <row r="459" spans="2:2">
      <c r="B459" s="104"/>
    </row>
    <row r="460" spans="2:2">
      <c r="B460" s="104"/>
    </row>
    <row r="461" spans="2:2">
      <c r="B461" s="104"/>
    </row>
    <row r="462" spans="2:2">
      <c r="B462" s="104"/>
    </row>
    <row r="463" spans="2:2">
      <c r="B463" s="104"/>
    </row>
    <row r="464" spans="2:2">
      <c r="B464" s="104"/>
    </row>
    <row r="465" spans="2:2">
      <c r="B465" s="104"/>
    </row>
    <row r="466" spans="2:2">
      <c r="B466" s="104"/>
    </row>
    <row r="467" spans="2:2">
      <c r="B467" s="104"/>
    </row>
    <row r="468" spans="2:2">
      <c r="B468" s="104"/>
    </row>
    <row r="469" spans="2:2">
      <c r="B469" s="104"/>
    </row>
    <row r="470" spans="2:2">
      <c r="B470" s="104"/>
    </row>
    <row r="471" spans="2:2">
      <c r="B471" s="104"/>
    </row>
    <row r="472" spans="2:2">
      <c r="B472" s="104"/>
    </row>
    <row r="473" spans="2:2">
      <c r="B473" s="104"/>
    </row>
    <row r="474" spans="2:2">
      <c r="B474" s="104"/>
    </row>
    <row r="475" spans="2:2">
      <c r="B475" s="104"/>
    </row>
    <row r="476" spans="2:2">
      <c r="B476" s="104"/>
    </row>
  </sheetData>
  <mergeCells count="15">
    <mergeCell ref="A2:H2"/>
    <mergeCell ref="A3:H3"/>
    <mergeCell ref="A30:D30"/>
    <mergeCell ref="A33:E33"/>
    <mergeCell ref="A26:H26"/>
    <mergeCell ref="A31:H31"/>
    <mergeCell ref="F4:G4"/>
    <mergeCell ref="A7:H7"/>
    <mergeCell ref="A8:H8"/>
    <mergeCell ref="A21:H21"/>
    <mergeCell ref="C4:D4"/>
    <mergeCell ref="B4:B5"/>
    <mergeCell ref="H4:H5"/>
    <mergeCell ref="A4:A5"/>
    <mergeCell ref="E4:E5"/>
  </mergeCells>
  <phoneticPr fontId="17" type="noConversion"/>
  <printOptions horizontalCentered="1"/>
  <pageMargins left="0.19685039370078741" right="0.19685039370078741" top="0.39370078740157483" bottom="0.39370078740157483" header="0" footer="0"/>
  <pageSetup paperSize="9" scale="4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tabSelected="1" topLeftCell="A4" zoomScale="70" zoomScaleNormal="70" zoomScaleSheetLayoutView="89" zoomScalePageLayoutView="73" workbookViewId="0">
      <selection activeCell="D4" sqref="D4:D11"/>
    </sheetView>
  </sheetViews>
  <sheetFormatPr defaultRowHeight="61.5" customHeight="1"/>
  <cols>
    <col min="1" max="1" width="5.5703125" customWidth="1"/>
    <col min="2" max="2" width="26.28515625" customWidth="1"/>
    <col min="3" max="3" width="35.140625" customWidth="1"/>
    <col min="4" max="4" width="23.42578125" customWidth="1"/>
    <col min="5" max="5" width="33.42578125" customWidth="1"/>
    <col min="6" max="6" width="21.28515625" customWidth="1"/>
    <col min="7" max="7" width="24.7109375" customWidth="1"/>
    <col min="8" max="8" width="64.28515625" customWidth="1"/>
  </cols>
  <sheetData>
    <row r="1" spans="1:11" ht="61.5" customHeight="1">
      <c r="G1" s="12"/>
      <c r="H1" s="37" t="s">
        <v>146</v>
      </c>
      <c r="I1" s="11"/>
    </row>
    <row r="2" spans="1:11" ht="61.5" customHeight="1">
      <c r="A2" s="351" t="s">
        <v>220</v>
      </c>
      <c r="B2" s="351"/>
      <c r="C2" s="351"/>
      <c r="D2" s="351"/>
      <c r="E2" s="351"/>
      <c r="F2" s="351"/>
      <c r="G2" s="351"/>
      <c r="H2" s="351"/>
    </row>
    <row r="3" spans="1:11" ht="144.75" customHeight="1">
      <c r="A3" s="32" t="s">
        <v>137</v>
      </c>
      <c r="B3" s="32" t="s">
        <v>138</v>
      </c>
      <c r="C3" s="32" t="s">
        <v>139</v>
      </c>
      <c r="D3" s="32" t="s">
        <v>144</v>
      </c>
      <c r="E3" s="32" t="s">
        <v>141</v>
      </c>
      <c r="F3" s="32" t="s">
        <v>140</v>
      </c>
      <c r="G3" s="32" t="s">
        <v>142</v>
      </c>
      <c r="H3" s="32" t="s">
        <v>143</v>
      </c>
    </row>
    <row r="4" spans="1:11" ht="104.25" customHeight="1">
      <c r="A4" s="93">
        <v>1</v>
      </c>
      <c r="B4" s="355" t="s">
        <v>188</v>
      </c>
      <c r="C4" s="94" t="s">
        <v>189</v>
      </c>
      <c r="D4" s="358" t="s">
        <v>258</v>
      </c>
      <c r="E4" s="81" t="s">
        <v>190</v>
      </c>
      <c r="F4" s="94">
        <v>115.8</v>
      </c>
      <c r="G4" s="94"/>
      <c r="H4" s="209" t="s">
        <v>234</v>
      </c>
    </row>
    <row r="5" spans="1:11" ht="53.25" customHeight="1">
      <c r="A5" s="93">
        <v>2</v>
      </c>
      <c r="B5" s="356"/>
      <c r="C5" s="94" t="s">
        <v>191</v>
      </c>
      <c r="D5" s="359"/>
      <c r="E5" s="81" t="s">
        <v>192</v>
      </c>
      <c r="F5" s="94"/>
      <c r="G5" s="94"/>
      <c r="H5" s="209" t="s">
        <v>238</v>
      </c>
    </row>
    <row r="6" spans="1:11" ht="53.25" customHeight="1">
      <c r="A6" s="93">
        <v>3</v>
      </c>
      <c r="B6" s="356"/>
      <c r="C6" s="211" t="s">
        <v>241</v>
      </c>
      <c r="D6" s="359"/>
      <c r="E6" s="81" t="s">
        <v>242</v>
      </c>
      <c r="F6" s="211"/>
      <c r="G6" s="211">
        <v>60</v>
      </c>
      <c r="H6" s="209" t="s">
        <v>243</v>
      </c>
    </row>
    <row r="7" spans="1:11" ht="65.25" customHeight="1">
      <c r="A7" s="93">
        <v>4</v>
      </c>
      <c r="B7" s="356"/>
      <c r="C7" s="211" t="s">
        <v>244</v>
      </c>
      <c r="D7" s="359"/>
      <c r="E7" s="81" t="s">
        <v>193</v>
      </c>
      <c r="F7" s="95">
        <v>100</v>
      </c>
      <c r="G7" s="94">
        <v>10</v>
      </c>
      <c r="H7" s="209" t="s">
        <v>256</v>
      </c>
    </row>
    <row r="8" spans="1:11" ht="256.5" customHeight="1">
      <c r="A8" s="93">
        <v>5</v>
      </c>
      <c r="B8" s="356"/>
      <c r="C8" s="94" t="s">
        <v>194</v>
      </c>
      <c r="D8" s="359"/>
      <c r="E8" s="81" t="s">
        <v>195</v>
      </c>
      <c r="F8" s="95">
        <v>145</v>
      </c>
      <c r="G8" s="94">
        <v>12</v>
      </c>
      <c r="H8" s="209" t="s">
        <v>226</v>
      </c>
    </row>
    <row r="9" spans="1:11" ht="120.75" customHeight="1">
      <c r="A9" s="93">
        <v>6</v>
      </c>
      <c r="B9" s="356"/>
      <c r="C9" s="94" t="s">
        <v>196</v>
      </c>
      <c r="D9" s="359"/>
      <c r="E9" s="81" t="s">
        <v>197</v>
      </c>
      <c r="F9" s="95">
        <v>1523.3</v>
      </c>
      <c r="G9" s="94"/>
      <c r="H9" s="209" t="s">
        <v>257</v>
      </c>
    </row>
    <row r="10" spans="1:11" ht="294.75" customHeight="1">
      <c r="A10" s="93">
        <v>7</v>
      </c>
      <c r="B10" s="356"/>
      <c r="C10" s="94" t="s">
        <v>198</v>
      </c>
      <c r="D10" s="359"/>
      <c r="E10" s="81" t="s">
        <v>199</v>
      </c>
      <c r="F10" s="95">
        <v>65.099999999999994</v>
      </c>
      <c r="G10" s="94"/>
      <c r="H10" s="210" t="s">
        <v>235</v>
      </c>
    </row>
    <row r="11" spans="1:11" ht="141.75" customHeight="1">
      <c r="A11" s="93">
        <v>8</v>
      </c>
      <c r="B11" s="356"/>
      <c r="C11" s="134" t="s">
        <v>200</v>
      </c>
      <c r="D11" s="360"/>
      <c r="E11" s="81" t="s">
        <v>201</v>
      </c>
      <c r="F11" s="95">
        <v>61.2</v>
      </c>
      <c r="G11" s="94">
        <v>10</v>
      </c>
      <c r="H11" s="209" t="s">
        <v>237</v>
      </c>
    </row>
    <row r="12" spans="1:11" ht="81" customHeight="1">
      <c r="A12" s="93">
        <v>9</v>
      </c>
      <c r="B12" s="356"/>
      <c r="C12" s="94" t="s">
        <v>202</v>
      </c>
      <c r="D12" s="358" t="s">
        <v>204</v>
      </c>
      <c r="E12" s="81" t="s">
        <v>203</v>
      </c>
      <c r="F12" s="95">
        <v>1411.7</v>
      </c>
      <c r="G12" s="94"/>
      <c r="H12" s="209" t="s">
        <v>205</v>
      </c>
    </row>
    <row r="13" spans="1:11" ht="61.5" customHeight="1">
      <c r="A13" s="93">
        <v>10</v>
      </c>
      <c r="B13" s="357"/>
      <c r="C13" s="94" t="s">
        <v>206</v>
      </c>
      <c r="D13" s="360"/>
      <c r="E13" s="81"/>
      <c r="F13" s="95">
        <v>86</v>
      </c>
      <c r="G13" s="94"/>
      <c r="H13" s="209" t="s">
        <v>205</v>
      </c>
    </row>
    <row r="14" spans="1:11" ht="27.75" customHeight="1">
      <c r="A14" s="352" t="s">
        <v>86</v>
      </c>
      <c r="B14" s="352"/>
      <c r="C14" s="352"/>
      <c r="D14" s="352"/>
      <c r="E14" s="96"/>
      <c r="F14" s="97">
        <v>3508.1</v>
      </c>
      <c r="G14" s="98"/>
      <c r="H14" s="98"/>
    </row>
    <row r="15" spans="1:11" ht="39" customHeight="1">
      <c r="I15" s="178"/>
      <c r="J15" s="178"/>
      <c r="K15" s="178"/>
    </row>
    <row r="16" spans="1:11" ht="49.5" customHeight="1">
      <c r="A16" s="353" t="s">
        <v>221</v>
      </c>
      <c r="B16" s="353"/>
      <c r="C16" s="353"/>
      <c r="D16" s="353"/>
      <c r="E16" s="353"/>
      <c r="F16" s="353"/>
      <c r="G16" s="353"/>
      <c r="H16" s="353"/>
    </row>
    <row r="17" spans="1:5" ht="33" customHeight="1">
      <c r="A17" s="354" t="s">
        <v>255</v>
      </c>
      <c r="B17" s="354"/>
      <c r="C17" s="9"/>
      <c r="D17" s="9"/>
      <c r="E17" s="10"/>
    </row>
    <row r="18" spans="1:5" ht="21" customHeight="1">
      <c r="A18" s="252" t="s">
        <v>219</v>
      </c>
      <c r="B18" s="252"/>
      <c r="C18" s="252"/>
      <c r="D18" s="252"/>
      <c r="E18" s="252"/>
    </row>
    <row r="19" spans="1:5" ht="61.5" customHeight="1">
      <c r="B19" s="164"/>
    </row>
    <row r="20" spans="1:5" ht="61.5" customHeight="1">
      <c r="B20" s="163"/>
    </row>
    <row r="21" spans="1:5" ht="61.5" customHeight="1">
      <c r="B21" s="164"/>
    </row>
  </sheetData>
  <mergeCells count="8">
    <mergeCell ref="A2:H2"/>
    <mergeCell ref="A14:D14"/>
    <mergeCell ref="A16:H16"/>
    <mergeCell ref="A18:E18"/>
    <mergeCell ref="A17:B17"/>
    <mergeCell ref="B4:B13"/>
    <mergeCell ref="D4:D11"/>
    <mergeCell ref="D12:D13"/>
  </mergeCells>
  <printOptions horizontalCentered="1" verticalCentered="1"/>
  <pageMargins left="0.78740157480314965" right="0.39370078740157483" top="0.23622047244094491" bottom="0.19685039370078741" header="0.39370078740157483" footer="0.47244094488188981"/>
  <pageSetup paperSize="9" scale="5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Аналит.отчет</vt:lpstr>
      <vt:lpstr>Диагностика</vt:lpstr>
      <vt:lpstr>Расчет ИФО</vt:lpstr>
      <vt:lpstr>Инвест. проекты</vt:lpstr>
      <vt:lpstr>Аналит.отчет!Заголовки_для_печати</vt:lpstr>
      <vt:lpstr>Диагностика!Заголовки_для_печати</vt:lpstr>
      <vt:lpstr>'Расчет ИФО'!Заголовки_для_печати</vt:lpstr>
      <vt:lpstr>Диагностика!Область_печати</vt:lpstr>
      <vt:lpstr>'Инвест. проекты'!Область_печати</vt:lpstr>
    </vt:vector>
  </TitlesOfParts>
  <Company>AoIR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Филимоненко А.Н.</cp:lastModifiedBy>
  <cp:lastPrinted>2018-06-21T06:55:21Z</cp:lastPrinted>
  <dcterms:created xsi:type="dcterms:W3CDTF">2006-03-06T08:26:24Z</dcterms:created>
  <dcterms:modified xsi:type="dcterms:W3CDTF">2018-06-21T07:04:42Z</dcterms:modified>
</cp:coreProperties>
</file>