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15" yWindow="165" windowWidth="15195" windowHeight="12600" activeTab="1"/>
  </bookViews>
  <sheets>
    <sheet name="Аналит.отчет" sheetId="1" r:id="rId1"/>
    <sheet name="Диагностика" sheetId="2" r:id="rId2"/>
    <sheet name="Расчет ИФО" sheetId="3" r:id="rId3"/>
    <sheet name="Инвест. проекты" sheetId="5" r:id="rId4"/>
  </sheets>
  <definedNames>
    <definedName name="_xlnm.Print_Titles" localSheetId="0">Аналит.отчет!$5:$5</definedName>
    <definedName name="_xlnm.Print_Titles" localSheetId="1">Диагностика!$5:$5</definedName>
    <definedName name="_xlnm.Print_Titles" localSheetId="2">'Расчет ИФО'!$9:$13</definedName>
    <definedName name="_xlnm.Print_Area" localSheetId="1">Диагностика!$A$1:$K$66</definedName>
    <definedName name="_xlnm.Print_Area" localSheetId="3">'Инвест. проекты'!$A$1:$H$20</definedName>
  </definedNames>
  <calcPr calcId="124519"/>
</workbook>
</file>

<file path=xl/calcChain.xml><?xml version="1.0" encoding="utf-8"?>
<calcChain xmlns="http://schemas.openxmlformats.org/spreadsheetml/2006/main">
  <c r="E22" i="1"/>
  <c r="E7"/>
  <c r="E157"/>
  <c r="E88"/>
  <c r="C32"/>
  <c r="H53" i="2" l="1"/>
  <c r="H36"/>
  <c r="H24"/>
  <c r="H7" l="1"/>
  <c r="F15" i="5" l="1"/>
  <c r="G21" i="3" l="1"/>
  <c r="F21"/>
  <c r="G25"/>
  <c r="F25"/>
  <c r="G26"/>
  <c r="F26"/>
  <c r="H26" s="1"/>
  <c r="E160" i="1"/>
  <c r="H9" i="2"/>
  <c r="H10"/>
  <c r="H11"/>
  <c r="H13"/>
  <c r="H15"/>
  <c r="H16"/>
  <c r="H18"/>
  <c r="H20"/>
  <c r="H21"/>
  <c r="H23"/>
  <c r="H25"/>
  <c r="H27"/>
  <c r="H28"/>
  <c r="H30"/>
  <c r="H31"/>
  <c r="H33"/>
  <c r="H34"/>
  <c r="H37"/>
  <c r="H38"/>
  <c r="H40"/>
  <c r="H41"/>
  <c r="H42"/>
  <c r="H44"/>
  <c r="H45"/>
  <c r="H46"/>
  <c r="H48"/>
  <c r="H49"/>
  <c r="H50"/>
  <c r="H52"/>
  <c r="H55"/>
  <c r="H56"/>
  <c r="H57"/>
  <c r="G28" i="3"/>
  <c r="F28"/>
  <c r="G24"/>
  <c r="F24"/>
  <c r="G23"/>
  <c r="F23"/>
  <c r="G14"/>
  <c r="G15"/>
  <c r="G16"/>
  <c r="G17"/>
  <c r="G18"/>
  <c r="G20"/>
  <c r="F14"/>
  <c r="F15"/>
  <c r="F16"/>
  <c r="F17"/>
  <c r="F18"/>
  <c r="F20"/>
  <c r="E161" i="1"/>
  <c r="E108"/>
  <c r="E110"/>
  <c r="E111"/>
  <c r="E112"/>
  <c r="E113"/>
  <c r="E114"/>
  <c r="E115"/>
  <c r="E116"/>
  <c r="E118"/>
  <c r="E119"/>
  <c r="E120"/>
  <c r="E121"/>
  <c r="E122"/>
  <c r="E125"/>
  <c r="E126"/>
  <c r="E127"/>
  <c r="E128"/>
  <c r="E129"/>
  <c r="E130"/>
  <c r="E131"/>
  <c r="E135"/>
  <c r="E137"/>
  <c r="E138"/>
  <c r="E139"/>
  <c r="E140"/>
  <c r="E141"/>
  <c r="E142"/>
  <c r="E143"/>
  <c r="E145"/>
  <c r="E146"/>
  <c r="E147"/>
  <c r="E148"/>
  <c r="E149"/>
  <c r="E152"/>
  <c r="E153"/>
  <c r="E154"/>
  <c r="E155"/>
  <c r="E156"/>
  <c r="E158"/>
  <c r="E159"/>
  <c r="E104"/>
  <c r="E91"/>
  <c r="E93"/>
  <c r="E94"/>
  <c r="E95"/>
  <c r="E96"/>
  <c r="E97"/>
  <c r="E98"/>
  <c r="E99"/>
  <c r="E101"/>
  <c r="E102"/>
  <c r="E62"/>
  <c r="E78"/>
  <c r="E33"/>
  <c r="E35"/>
  <c r="E38"/>
  <c r="E39"/>
  <c r="E41"/>
  <c r="E42"/>
  <c r="E44"/>
  <c r="E49"/>
  <c r="E50"/>
  <c r="E51"/>
  <c r="E56"/>
  <c r="E59"/>
  <c r="E60"/>
  <c r="E61"/>
  <c r="E32"/>
  <c r="E11"/>
  <c r="E13"/>
  <c r="E14"/>
  <c r="E15"/>
  <c r="E16"/>
  <c r="E17"/>
  <c r="E18"/>
  <c r="E19"/>
  <c r="E21"/>
  <c r="E23"/>
  <c r="E24"/>
  <c r="E25"/>
  <c r="E26"/>
  <c r="E27"/>
  <c r="E28"/>
  <c r="E29"/>
  <c r="H28" i="3" l="1"/>
  <c r="H25"/>
  <c r="H20"/>
  <c r="H18"/>
  <c r="H17"/>
  <c r="H24"/>
  <c r="H23"/>
  <c r="H16"/>
  <c r="H15"/>
  <c r="H14"/>
  <c r="H21" l="1"/>
</calcChain>
</file>

<file path=xl/sharedStrings.xml><?xml version="1.0" encoding="utf-8"?>
<sst xmlns="http://schemas.openxmlformats.org/spreadsheetml/2006/main" count="486" uniqueCount="252">
  <si>
    <t>Производство резиновых и пластмассовых изделий - всего</t>
  </si>
  <si>
    <t xml:space="preserve">Прочие - всего </t>
  </si>
  <si>
    <t>Квартальный отчет предоставляется на 25 день после отчетного периода, годовой отчет - до 15 февраля</t>
  </si>
  <si>
    <t>Наименование показателя</t>
  </si>
  <si>
    <t>Ед. изм.</t>
  </si>
  <si>
    <t>Динамика, %</t>
  </si>
  <si>
    <t>Итоги развития МО</t>
  </si>
  <si>
    <t>млн.руб.</t>
  </si>
  <si>
    <t>в т.ч. по видам экономической деятельности:</t>
  </si>
  <si>
    <t>Выручка от реализации продукции, работ, услуг на душу населения</t>
  </si>
  <si>
    <t>тыс. руб.</t>
  </si>
  <si>
    <t>Убыток</t>
  </si>
  <si>
    <t xml:space="preserve">Доля  прибыльных предприятий </t>
  </si>
  <si>
    <t>%</t>
  </si>
  <si>
    <t xml:space="preserve">Доля убыточных предприятий </t>
  </si>
  <si>
    <t>План по налогам и сборам в консолидированный местный бюджет (сумма бюджетов муниципального района и городских и сельских поселений)</t>
  </si>
  <si>
    <t>Поступления налогов и сборов в консолидированный местный бюджет (сумма бюджетов муниципального района и городских и сельских поселений)</t>
  </si>
  <si>
    <t>руб.</t>
  </si>
  <si>
    <t>Состояние основных видов экономической деятельности хозяйствующих субъектов МО</t>
  </si>
  <si>
    <t xml:space="preserve">Объем отгруженных товаров собственного производства, выполненных работ и услуг </t>
  </si>
  <si>
    <t>Валовый выпуск продукции  в сельхозорганизациях</t>
  </si>
  <si>
    <t>Объем работ</t>
  </si>
  <si>
    <t>Ввод в действие жилых домов</t>
  </si>
  <si>
    <t>кв. м</t>
  </si>
  <si>
    <t>Введено жилья на душу населения</t>
  </si>
  <si>
    <t>Грузооборот</t>
  </si>
  <si>
    <t>тыс.т/км</t>
  </si>
  <si>
    <t>Пассажирооборот</t>
  </si>
  <si>
    <t>тыс. пас/км</t>
  </si>
  <si>
    <t xml:space="preserve">Розничный товарооборот </t>
  </si>
  <si>
    <t xml:space="preserve">Индекс физического объема </t>
  </si>
  <si>
    <t>Малый бизнес</t>
  </si>
  <si>
    <t>Число действующих малых предприятий - всего</t>
  </si>
  <si>
    <t>ед.</t>
  </si>
  <si>
    <t>Уд. вес выручки предприятий малого бизнеса в выручке  в целом по МО</t>
  </si>
  <si>
    <t>бюджетные средства</t>
  </si>
  <si>
    <t>Коэффициент естественного прироста( убыли) населения (разница между числом родившихся человек на 1000 человек населения и числом умерших человек на 1000 человек населения)</t>
  </si>
  <si>
    <t>Половая структура населения</t>
  </si>
  <si>
    <t xml:space="preserve">                                  мужчины</t>
  </si>
  <si>
    <t>тыс.чел.</t>
  </si>
  <si>
    <t>уд. вес в общей численности населения</t>
  </si>
  <si>
    <t xml:space="preserve">                                   женщины </t>
  </si>
  <si>
    <t>Возрастная структура населения</t>
  </si>
  <si>
    <t xml:space="preserve">                                  моложе трудоспособного возраста</t>
  </si>
  <si>
    <t xml:space="preserve">                                  трудоспособный возраст</t>
  </si>
  <si>
    <t xml:space="preserve">                                  старше трудоспособного возраста</t>
  </si>
  <si>
    <t>чел.</t>
  </si>
  <si>
    <t>Уд. вес численности городского населения в общей численности населения</t>
  </si>
  <si>
    <t>Уд. вес численности сельского населения в общей численности населения</t>
  </si>
  <si>
    <t xml:space="preserve">Занятые в экономике  </t>
  </si>
  <si>
    <t xml:space="preserve">                        в том числе работающие по найму </t>
  </si>
  <si>
    <t>Учащиеся  16 лет и старше</t>
  </si>
  <si>
    <t xml:space="preserve">Не занятые в экономике  </t>
  </si>
  <si>
    <t xml:space="preserve">                        в том числе безработные граждане</t>
  </si>
  <si>
    <t>Доля занятых на малых предприятиях в общей численности занятых в экономике - всего, в т.ч. по видам экономической деятельности:</t>
  </si>
  <si>
    <t xml:space="preserve">Уровень жизни населения </t>
  </si>
  <si>
    <t>Численность населения - всего</t>
  </si>
  <si>
    <t>тыс. чел.</t>
  </si>
  <si>
    <t>Среднесписочная численность работающих - всего,</t>
  </si>
  <si>
    <t>в том числе:</t>
  </si>
  <si>
    <t>Уровень регистрируемой безработицы(к трудоспособному населению)</t>
  </si>
  <si>
    <t xml:space="preserve">Среднедушевой денежный доход  </t>
  </si>
  <si>
    <t>Среднемесячная начисленная заработная плата (без выплат социального характера) - всего,</t>
  </si>
  <si>
    <t>Выплаты социального характера</t>
  </si>
  <si>
    <t>Фонд оплаты труда</t>
  </si>
  <si>
    <t xml:space="preserve">Покупательная способность денежных доходов населения (соотношение среднедушевых денежных доходов и прожиточного минимума) </t>
  </si>
  <si>
    <t>раз</t>
  </si>
  <si>
    <t xml:space="preserve">Численность населения с доходами ниже прожиточного минимума </t>
  </si>
  <si>
    <t xml:space="preserve">Доля населения с доходами ниже прожиточного минимума </t>
  </si>
  <si>
    <t>Задолженность по заработной плате в целом по МО</t>
  </si>
  <si>
    <t xml:space="preserve">               в том числе по бюджетным учреждениям </t>
  </si>
  <si>
    <t>тыс.руб.</t>
  </si>
  <si>
    <t>Приложение 1</t>
  </si>
  <si>
    <t xml:space="preserve">Объем отгруженных товаров, выполненных работ и услуг </t>
  </si>
  <si>
    <t>Выручка от реализации товаров (работ, услуг)</t>
  </si>
  <si>
    <t>Себестоимость произведенной продукции</t>
  </si>
  <si>
    <t>Прибыль до налого-обложения</t>
  </si>
  <si>
    <t>Среднесписочная численность работающих (чел.)</t>
  </si>
  <si>
    <t>в том числе предприятия:</t>
  </si>
  <si>
    <t>из них:</t>
  </si>
  <si>
    <t>Средняя цена за единицу продукции, тыс. рублей</t>
  </si>
  <si>
    <t>А</t>
  </si>
  <si>
    <t>ПРОМЫШЛЕННОЕ ПРОИЗВОДСТВО:</t>
  </si>
  <si>
    <t>тыс. м3</t>
  </si>
  <si>
    <t>т</t>
  </si>
  <si>
    <t>ИТОГО</t>
  </si>
  <si>
    <t>Государственное управление и обеспечение военной безопасности; обязательное социальное обеспечение</t>
  </si>
  <si>
    <t>Добыча полезных ископаемых</t>
  </si>
  <si>
    <t>Обрабатывающие производства</t>
  </si>
  <si>
    <t>Образование</t>
  </si>
  <si>
    <t>Здравоохранение и предоставление социальных услуг</t>
  </si>
  <si>
    <t>из них по отраслям социальной сферы:</t>
  </si>
  <si>
    <t>Прочие</t>
  </si>
  <si>
    <t>Управление</t>
  </si>
  <si>
    <t>Объем отгруженных товаров собственного производства, выполненных работ и услуг</t>
  </si>
  <si>
    <t>(млн. руб.)</t>
  </si>
  <si>
    <t>х</t>
  </si>
  <si>
    <t>Наименование элементарного вида деятельности,
 товара-представителя</t>
  </si>
  <si>
    <t xml:space="preserve">Прибыль, прибыльно работающих  предприятий </t>
  </si>
  <si>
    <t xml:space="preserve">В том числе из общей численности работающих численность работников бюджетной сферы, финансируемой из консолидированного местного бюджета-всего, </t>
  </si>
  <si>
    <t>Миграция населения (разница между числом прибывших и числом выбывших, приток(+), отток(-)</t>
  </si>
  <si>
    <t>Граждане (физические лица), занимающиеся предпринимательской деятельностью без образования юридического лица (индивидуальные предприниматели, главы крестьянских (фермерских) хозяйств)</t>
  </si>
  <si>
    <t xml:space="preserve">Прожиточный минимум (начиная со 2 квартала, рассчитывается среднее значение за период) </t>
  </si>
  <si>
    <t>Добыча полезных ископаемых (В):</t>
  </si>
  <si>
    <t>Обрабатывающие производства (С):</t>
  </si>
  <si>
    <t>Обеспечение электрической энергией, газом и паром; кондиционирование воздуха (D):</t>
  </si>
  <si>
    <t xml:space="preserve">Объем инвестиций  -  всего, в т.ч.: </t>
  </si>
  <si>
    <t>Добыча полезных ископаемых - всего (В)</t>
  </si>
  <si>
    <t>Обрабатывающие производства, всего (С)</t>
  </si>
  <si>
    <t>Добыча металлических руд - всего</t>
  </si>
  <si>
    <t>Производство пищевых продуктов</t>
  </si>
  <si>
    <t>Мясо и субпродукты пищевые прочие парные, остывшие, охлажденные или замороженные,т</t>
  </si>
  <si>
    <t>Изделия колбасные вареные, в том числе фаршированные,т</t>
  </si>
  <si>
    <t>Изделия колбасные копченые,т</t>
  </si>
  <si>
    <t>Полуфабрикаты мясные, мясосодержащие, охлажденные, замороженные,т</t>
  </si>
  <si>
    <t>Изделия хлебобулочные недлительного хранения,т</t>
  </si>
  <si>
    <t>Изделия мучные кондитерские, торты и пирожные недлительного хранения,т</t>
  </si>
  <si>
    <t>Печенье и пряники имбирные и аналогичные изделия; печенье сладкое; вафли и вафельные облатки; торты и пирожные длительного хранения,т</t>
  </si>
  <si>
    <t>Изделия хлебобулочные сухие прочие или хлебобулочные изделия длительного хранения,т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</si>
  <si>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</si>
  <si>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Пиломатериалы хвойных пород,Тыс. куб.м</t>
  </si>
  <si>
    <t>Лесоводство и лесозаготовки - всего</t>
  </si>
  <si>
    <t>Производство пищевых продуктов - всего</t>
  </si>
  <si>
    <t>Обработка древесины и производство изделий из дерева и пробки, кроме мебели - всего</t>
  </si>
  <si>
    <t>Производство прочих готовых изделий - всего</t>
  </si>
  <si>
    <t>Водоснабжение; водоотведение, организация сбора и утилизации отходов, деятельность по ликвидации загрязнений  (Е):</t>
  </si>
  <si>
    <t xml:space="preserve">Сельское, лесное хозяйство, охота, рыбаловство и рыбоводство, в том числе </t>
  </si>
  <si>
    <t>Лесоводство и лесозаготовки</t>
  </si>
  <si>
    <t>Рыболовство и рыбоводство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</si>
  <si>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</si>
  <si>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</si>
  <si>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Торговля оптовая и розничная; ремонт автотранспортных средств и мотоциклов</t>
  </si>
  <si>
    <t>Индекс промышленного производства</t>
  </si>
  <si>
    <t>№ п/п</t>
  </si>
  <si>
    <t>Наименование 
городского (сельского) поселения и населенного пункта на территории которого предполагается реализация инвестпроекта</t>
  </si>
  <si>
    <t>Наименование проекта</t>
  </si>
  <si>
    <t>Объем инвестиций, млн.руб.</t>
  </si>
  <si>
    <t>Мощность проекта
 ( в соответст. единицах)</t>
  </si>
  <si>
    <t>Количество создаваемых новых рабочих мест, ед.</t>
  </si>
  <si>
    <t>Текущее состояние проекта</t>
  </si>
  <si>
    <t>Инициатор проекта, контакты  (ФИО., занимаемая должность, тел., e-mail)</t>
  </si>
  <si>
    <t>Приложение 2</t>
  </si>
  <si>
    <t>Приложение 3</t>
  </si>
  <si>
    <t>Сельское, лесное хозяйство, охота, рыбаловство и рыбоводство (А) - всего, 
в том числе:</t>
  </si>
  <si>
    <t>ВСЕГО по муниципальному образованию</t>
  </si>
  <si>
    <t>Строительство (F)- всего</t>
  </si>
  <si>
    <t>Торговля оптовая и розничная; ремонт автотранспортных средств и мотоциклов (G) - всего</t>
  </si>
  <si>
    <t>Растениеводство и животноводство, охота и предоставление соответствующих услуг в этих областях</t>
  </si>
  <si>
    <t xml:space="preserve">Торговля оптовая и розничная; ремонт автотранспортных средств и мотоциклов </t>
  </si>
  <si>
    <t xml:space="preserve">Промышленное производство: </t>
  </si>
  <si>
    <t>Индекс производства продукции в сельхозорганизациях</t>
  </si>
  <si>
    <t>Сельское, лесное хозяйство, охота, рыбаловство и рыбоводство:</t>
  </si>
  <si>
    <t>Строительство:</t>
  </si>
  <si>
    <t>Транспортировка и хранение:</t>
  </si>
  <si>
    <t>Объем отгруженных товаров собственного производства, выполненных работ и услуг (В+C+D+E)</t>
  </si>
  <si>
    <t>Индекс промышленного производства(В+C+D)</t>
  </si>
  <si>
    <t>Трудовые ресурсы*</t>
  </si>
  <si>
    <t>Демографические процессы*</t>
  </si>
  <si>
    <t>Транспортировка и хранение</t>
  </si>
  <si>
    <t>Строительство</t>
  </si>
  <si>
    <t>Деятельность в области информации и связи</t>
  </si>
  <si>
    <t>Деятельность в области спорта, отдыха и развлечений</t>
  </si>
  <si>
    <t>Энергия тепловая, отпущенная тепловыми электроцентралями (ТЭЦ),Тысяча гигакалорий</t>
  </si>
  <si>
    <t>Тысяча гигакалорий</t>
  </si>
  <si>
    <t>Энергия тепловая, отпущенная котельными,Тысяча гигакалорий</t>
  </si>
  <si>
    <t>Лесоматериалы хвойных пород,Тысяча плотных кубических метров</t>
  </si>
  <si>
    <t>Деятельность в области культуры, спорта, организации досуга и развлечений, в том числе:</t>
  </si>
  <si>
    <t>Деятельность в области культуры</t>
  </si>
  <si>
    <t>Деятельность в области образования</t>
  </si>
  <si>
    <t>Диагностика состояния экономики и предприятий                                                                                               Зиминского городского муниципального образования</t>
  </si>
  <si>
    <t>Зиминское городское муниципальное образование</t>
  </si>
  <si>
    <t xml:space="preserve">Строительство общеобразовательной школы </t>
  </si>
  <si>
    <t>352 учащихся</t>
  </si>
  <si>
    <t>90 чел/час</t>
  </si>
  <si>
    <t>Строительство дома культуры в восточной части города</t>
  </si>
  <si>
    <t>150 посадочных мест</t>
  </si>
  <si>
    <t>Капитальный ремонт автомобильных дорог</t>
  </si>
  <si>
    <t>18,6 км</t>
  </si>
  <si>
    <t>Обеспечение безопасности гидротехнических сооружений (берегоукрепление водозаборного узла)</t>
  </si>
  <si>
    <t>485 м</t>
  </si>
  <si>
    <t>Произведено продукции в натуральном выражении</t>
  </si>
  <si>
    <t xml:space="preserve"> Обрабатывающие производства (Раздел  С)</t>
  </si>
  <si>
    <t>Обеспечение электрической энергией, газом и паром; кондиционирование воздуха (раздел D)</t>
  </si>
  <si>
    <t>Итого по промышленному производству (сумма разделов  В+C+D)</t>
  </si>
  <si>
    <t>Объем произведенной продукции в сопоставимых ценах</t>
  </si>
  <si>
    <t>7=итог гр.5/итог гр.6*100</t>
  </si>
  <si>
    <t>Индекс промышленного производства, (%)</t>
  </si>
  <si>
    <t>ООО "ВСЛК"</t>
  </si>
  <si>
    <r>
      <t xml:space="preserve">Сводный перечень инвестиционных проектов, реализация которых предполагается на территории                                                                                                                                                                   </t>
    </r>
    <r>
      <rPr>
        <b/>
        <i/>
        <sz val="16"/>
        <rFont val="Arial"/>
        <family val="2"/>
        <charset val="204"/>
      </rPr>
      <t xml:space="preserve">  </t>
    </r>
    <r>
      <rPr>
        <b/>
        <i/>
        <u/>
        <sz val="16"/>
        <rFont val="Arial"/>
        <family val="2"/>
        <charset val="204"/>
      </rPr>
      <t>Зиминского городского муниципального образования</t>
    </r>
    <r>
      <rPr>
        <b/>
        <sz val="16"/>
        <rFont val="Arial"/>
        <family val="2"/>
        <charset val="204"/>
      </rPr>
      <t xml:space="preserve">
</t>
    </r>
  </si>
  <si>
    <t>Начальник управления экономической и инвестиционной политики                                                                                                                                             Л.В. Степанова</t>
  </si>
  <si>
    <t>Начальник управления экономической и инвестиционной политики                                                                           Л.В. Степанова</t>
  </si>
  <si>
    <t>Начальник управления экономической и инвестиционной политики</t>
  </si>
  <si>
    <t>Л.В. Степанова</t>
  </si>
  <si>
    <t>нет данных</t>
  </si>
  <si>
    <t>Строительство детского сада по ул. 5-й Армии</t>
  </si>
  <si>
    <t>240 мест</t>
  </si>
  <si>
    <t>Производство стройматериалов</t>
  </si>
  <si>
    <t>ООО "Стройпроффлист"</t>
  </si>
  <si>
    <t>ООО "АЗС-Зима"</t>
  </si>
  <si>
    <t>Шевлякова Дарья Николаевна</t>
  </si>
  <si>
    <t>8(39554)3-12-08</t>
  </si>
  <si>
    <t>срок предоставления баланса трудовых ресурсов за 2018 г. - июнь 2019 г.</t>
  </si>
  <si>
    <t>Значение показателя за отчетный период               (2018 г)</t>
  </si>
  <si>
    <t>Значение показателя за соответствующий период прошлого года (2017 г)</t>
  </si>
  <si>
    <t>Выручка от реализации продукции, работ, услуг
(в действующих ценах) - всего</t>
  </si>
  <si>
    <t>Обеспеченность собственными доходами консолидированного местного бюджета на душу населения</t>
  </si>
  <si>
    <t>тыс. плотн. м3</t>
  </si>
  <si>
    <t>За отчетный период (2018 г.)</t>
  </si>
  <si>
    <t>Проведена государственная экспертиза проектной стоимости</t>
  </si>
  <si>
    <t>За соответствующий период  прошлого года (2017 г.)</t>
  </si>
  <si>
    <t>Капитальный ремонт МБОУ "Средняя общеобразовательная школа № 1"</t>
  </si>
  <si>
    <t>Разработана проектно-сметная документация на капитальный ремонт дорог, проведена гос.экспертиза. Проведен кап.ремонт автодороги по ул. К.Маркса, протяженностью 1,7 км., профинансировано 71,7 млн.руб.</t>
  </si>
  <si>
    <t>Работы, начатые в 2017 году, закончены в конце мая 2018 года. Общий объем капитальных вложений составил 65,1 млн.руб.</t>
  </si>
  <si>
    <t>Реконстукция системы теплоснабжения западной части города путем расширения и модернизации котельной № 3, строительство теплотрассы от котельной № 3 до котельной № 1, закрытие котельной № 1</t>
  </si>
  <si>
    <t>Проводится разработка проектно-сметной документации</t>
  </si>
  <si>
    <t>Строительство физкультурно-оздоровительного комплекса с плавательным бассейном</t>
  </si>
  <si>
    <t>Строительство физкультурно-оздоровительного комплекса</t>
  </si>
  <si>
    <t xml:space="preserve"> Администрация ЗГМО</t>
  </si>
  <si>
    <t>ВСЖД - филиал ОАО "РЖД"</t>
  </si>
  <si>
    <t>Включен в инвестиционную программу ОАО "РЖД" на 2017-2019 гг.</t>
  </si>
  <si>
    <t xml:space="preserve">Реконструкция ст. Зима Восточно-Сибирской железной дороги </t>
  </si>
  <si>
    <t>Транспортировка и хранение (H) - всего</t>
  </si>
  <si>
    <t>ООО "Идеал"</t>
  </si>
  <si>
    <t>Начальник управления экономической и инвестиционной политики                                                                                                                                                                                                                  Л.В. Степанова</t>
  </si>
  <si>
    <t>ООО "Билибино"</t>
  </si>
  <si>
    <t>ОАО "Зиминский хлебозавод"</t>
  </si>
  <si>
    <t>ООО "Зимаформопак"</t>
  </si>
  <si>
    <t>ООО "Мебель Лавр"</t>
  </si>
  <si>
    <t>ООО "Зиматеплоэнерго"</t>
  </si>
  <si>
    <t>ООО "Водоснабжение"</t>
  </si>
  <si>
    <t>ООО "Водоотведение"</t>
  </si>
  <si>
    <t>ООО "СМП-196 - Воссибтрансстрой"</t>
  </si>
  <si>
    <t>ООО "ТД "Окинский"</t>
  </si>
  <si>
    <t>Расчет  индекса производства по элементарному виду деятельности по Иркутской области, исходя из динамики по товарам - представителям</t>
  </si>
  <si>
    <t>100 мест</t>
  </si>
  <si>
    <t>Продолжены работы, начатые в сентябре 2017 года с момента заключения контракта. В 2018 году освоено 69,25 млн.руб.</t>
  </si>
  <si>
    <t>Сформирован и поставлен на кадастровый учет земельный участок . В апреле 2018 направлена заявка в Министерство образования Иркутской области для участия в конкурсном отборе и включения в рейтинг на предоставление субсидии для ввода дополнительных мест в детских садах за счет строительства и создания мест в переоборудованных группах действующих дошкольных образовательных учреждений. Осуществляется работа по подготовке конкурса по определению разработчика ПСД.</t>
  </si>
  <si>
    <t>С июня 2018 года ведутся работы по строительству физкультурно-оздоровительного комплекса, которые планируется завершить в октябре 2019 года. В 2018 году освоено 30,83 млн.руб.</t>
  </si>
  <si>
    <t>Разработана проектно-сметная документация , получено положительное заключение государственной экспертизы.  В 2018 году подана заявка в Министерство культуры и архивов Иркутской области  на включение в рейтинг муниципальных образований для предоставления и расходования субсидий из областного бюджета местным бюджетам   на софинансирование  капитальных вложений в объекты муниципальной собственности  в целях реализации мероприятий по строительству, реконструкции объектов культуры на 2019 год. В настоящее время ведется подготовка документации для оформления муниципального заказа на строительство.</t>
  </si>
  <si>
    <t>Определен исполнитель (ООО "Росспецпроект") изыскательских работ и подготовки проектной и рабочей документации на строительство физкультурно-оздоровительного комплекса с плавательным бассейном в состав которого входят: зал ванны для обучения неумеющих плавать и МГН, зал ванны 25х8,5 м., тренажерный зал для разминки и инструктажа.</t>
  </si>
  <si>
    <t>Аналитический отчет о социально-экономической ситуации в Зиминском городском муниципальном образовании за 2018 год (уточненные данные)</t>
  </si>
  <si>
    <t xml:space="preserve">  за 2018 год (уточненные данные)</t>
  </si>
  <si>
    <t>ООО "Золотое дело"</t>
  </si>
  <si>
    <t>ООО "Элитфорест"</t>
  </si>
  <si>
    <t>ООО "МБА Теплоснаб"</t>
  </si>
  <si>
    <t>ООО "Регионспецстрой"</t>
  </si>
  <si>
    <t>ООО "Эколайн"</t>
  </si>
  <si>
    <t>ООО "Атол"</t>
  </si>
  <si>
    <t>ООО "Стандарт"</t>
  </si>
  <si>
    <t xml:space="preserve">                         уд. вес в общей численности населения</t>
  </si>
  <si>
    <t>Всего  - трудовые ресурсы</t>
  </si>
  <si>
    <t>8(39554)3 12 08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</si>
</sst>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38"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Arial Cyr"/>
      <family val="2"/>
      <charset val="204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  <charset val="204"/>
    </font>
    <font>
      <b/>
      <u/>
      <sz val="14"/>
      <name val="Times New Roman"/>
      <family val="1"/>
    </font>
    <font>
      <u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sz val="12"/>
      <name val="Arial Cyr"/>
      <charset val="204"/>
    </font>
    <font>
      <sz val="8"/>
      <name val="Arial Cyr"/>
      <charset val="204"/>
    </font>
    <font>
      <b/>
      <u/>
      <sz val="14"/>
      <name val="Times New Roman"/>
      <family val="1"/>
      <charset val="204"/>
    </font>
    <font>
      <b/>
      <sz val="16"/>
      <name val="Times New Roman"/>
      <family val="1"/>
    </font>
    <font>
      <b/>
      <sz val="16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 Cyr"/>
      <charset val="204"/>
    </font>
    <font>
      <b/>
      <sz val="20"/>
      <name val="Times New Roman"/>
      <family val="1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6"/>
      <name val="Arial"/>
      <family val="2"/>
      <charset val="204"/>
    </font>
    <font>
      <b/>
      <i/>
      <u/>
      <sz val="16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</font>
    <font>
      <sz val="16"/>
      <name val="Times New Roman"/>
      <family val="1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2">
    <xf numFmtId="0" fontId="0" fillId="0" borderId="0" xfId="0"/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64" fontId="16" fillId="0" borderId="0" xfId="0" applyNumberFormat="1" applyFont="1" applyBorder="1" applyAlignment="1">
      <alignment horizontal="left" vertical="center" wrapText="1"/>
    </xf>
    <xf numFmtId="0" fontId="23" fillId="0" borderId="0" xfId="0" applyFont="1" applyFill="1" applyAlignment="1">
      <alignment horizontal="right" vertical="center" wrapText="1"/>
    </xf>
    <xf numFmtId="0" fontId="22" fillId="0" borderId="0" xfId="0" applyFont="1" applyAlignment="1">
      <alignment horizontal="right" vertical="center"/>
    </xf>
    <xf numFmtId="0" fontId="21" fillId="2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4" fillId="3" borderId="6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right" vertical="center" wrapText="1"/>
    </xf>
    <xf numFmtId="164" fontId="27" fillId="0" borderId="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21" fillId="0" borderId="3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center" vertical="center"/>
    </xf>
    <xf numFmtId="164" fontId="12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2" fontId="12" fillId="0" borderId="14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 applyFill="1" applyBorder="1" applyAlignment="1">
      <alignment vertical="center" wrapText="1"/>
    </xf>
    <xf numFmtId="0" fontId="26" fillId="0" borderId="0" xfId="0" applyFont="1" applyFill="1"/>
    <xf numFmtId="0" fontId="26" fillId="0" borderId="0" xfId="0" applyFont="1"/>
    <xf numFmtId="49" fontId="21" fillId="0" borderId="0" xfId="0" applyNumberFormat="1" applyFont="1"/>
    <xf numFmtId="0" fontId="21" fillId="0" borderId="0" xfId="0" applyFont="1" applyBorder="1"/>
    <xf numFmtId="0" fontId="21" fillId="0" borderId="0" xfId="0" applyFont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1" xfId="0" applyFont="1" applyBorder="1" applyAlignment="1">
      <alignment horizontal="center"/>
    </xf>
    <xf numFmtId="0" fontId="12" fillId="0" borderId="11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12" fillId="0" borderId="1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3" fillId="0" borderId="37" xfId="0" applyFont="1" applyBorder="1" applyAlignment="1">
      <alignment wrapText="1"/>
    </xf>
    <xf numFmtId="0" fontId="12" fillId="0" borderId="37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/>
    </xf>
    <xf numFmtId="0" fontId="12" fillId="0" borderId="11" xfId="0" applyFont="1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0" fillId="5" borderId="0" xfId="0" applyFont="1" applyFill="1" applyAlignment="1">
      <alignment vertical="top" wrapText="1"/>
    </xf>
    <xf numFmtId="0" fontId="31" fillId="5" borderId="0" xfId="0" applyFont="1" applyFill="1" applyAlignment="1">
      <alignment vertical="top" wrapText="1"/>
    </xf>
    <xf numFmtId="0" fontId="27" fillId="0" borderId="2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/>
    </xf>
    <xf numFmtId="164" fontId="27" fillId="0" borderId="4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2" fontId="12" fillId="0" borderId="13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Fill="1" applyBorder="1" applyAlignment="1">
      <alignment horizontal="center" vertical="center" wrapText="1"/>
    </xf>
    <xf numFmtId="4" fontId="12" fillId="0" borderId="11" xfId="0" applyNumberFormat="1" applyFont="1" applyBorder="1"/>
    <xf numFmtId="4" fontId="12" fillId="0" borderId="11" xfId="0" applyNumberFormat="1" applyFont="1" applyFill="1" applyBorder="1" applyAlignment="1">
      <alignment horizontal="center" wrapText="1"/>
    </xf>
    <xf numFmtId="4" fontId="12" fillId="0" borderId="11" xfId="0" applyNumberFormat="1" applyFont="1" applyFill="1" applyBorder="1"/>
    <xf numFmtId="4" fontId="12" fillId="0" borderId="37" xfId="0" applyNumberFormat="1" applyFont="1" applyFill="1" applyBorder="1" applyAlignment="1"/>
    <xf numFmtId="4" fontId="3" fillId="0" borderId="13" xfId="0" applyNumberFormat="1" applyFont="1" applyFill="1" applyBorder="1"/>
    <xf numFmtId="4" fontId="12" fillId="0" borderId="37" xfId="0" applyNumberFormat="1" applyFont="1" applyBorder="1" applyAlignment="1">
      <alignment horizontal="center"/>
    </xf>
    <xf numFmtId="4" fontId="12" fillId="0" borderId="37" xfId="0" applyNumberFormat="1" applyFont="1" applyFill="1" applyBorder="1" applyAlignment="1">
      <alignment horizontal="center" vertical="center" wrapText="1"/>
    </xf>
    <xf numFmtId="4" fontId="3" fillId="0" borderId="37" xfId="0" applyNumberFormat="1" applyFont="1" applyBorder="1"/>
    <xf numFmtId="4" fontId="12" fillId="0" borderId="13" xfId="0" applyNumberFormat="1" applyFont="1" applyBorder="1" applyAlignment="1">
      <alignment horizontal="center"/>
    </xf>
    <xf numFmtId="4" fontId="12" fillId="0" borderId="13" xfId="0" applyNumberFormat="1" applyFont="1" applyFill="1" applyBorder="1" applyAlignment="1">
      <alignment horizontal="center"/>
    </xf>
    <xf numFmtId="4" fontId="3" fillId="0" borderId="13" xfId="0" applyNumberFormat="1" applyFont="1" applyBorder="1"/>
    <xf numFmtId="4" fontId="3" fillId="0" borderId="13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164" fontId="27" fillId="0" borderId="9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27" fillId="0" borderId="41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/>
    </xf>
    <xf numFmtId="164" fontId="27" fillId="0" borderId="5" xfId="0" applyNumberFormat="1" applyFont="1" applyFill="1" applyBorder="1" applyAlignment="1">
      <alignment horizontal="center" vertical="center"/>
    </xf>
    <xf numFmtId="164" fontId="21" fillId="0" borderId="6" xfId="0" applyNumberFormat="1" applyFont="1" applyFill="1" applyBorder="1" applyAlignment="1">
      <alignment horizontal="center" vertical="center"/>
    </xf>
    <xf numFmtId="164" fontId="26" fillId="0" borderId="14" xfId="0" applyNumberFormat="1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Fill="1" applyBorder="1"/>
    <xf numFmtId="0" fontId="20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 wrapText="1"/>
    </xf>
    <xf numFmtId="4" fontId="12" fillId="0" borderId="44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43" xfId="0" applyFont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5" xfId="0" applyFont="1" applyFill="1" applyBorder="1"/>
    <xf numFmtId="4" fontId="12" fillId="0" borderId="44" xfId="0" applyNumberFormat="1" applyFont="1" applyBorder="1" applyAlignment="1">
      <alignment horizontal="center"/>
    </xf>
    <xf numFmtId="2" fontId="12" fillId="0" borderId="14" xfId="0" applyNumberFormat="1" applyFont="1" applyFill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top" wrapText="1"/>
    </xf>
    <xf numFmtId="0" fontId="12" fillId="0" borderId="14" xfId="0" applyFont="1" applyFill="1" applyBorder="1"/>
    <xf numFmtId="0" fontId="12" fillId="0" borderId="13" xfId="0" applyFont="1" applyFill="1" applyBorder="1" applyAlignment="1">
      <alignment horizontal="center"/>
    </xf>
    <xf numFmtId="0" fontId="12" fillId="0" borderId="13" xfId="0" applyFont="1" applyFill="1" applyBorder="1"/>
    <xf numFmtId="0" fontId="3" fillId="0" borderId="13" xfId="0" applyFont="1" applyFill="1" applyBorder="1"/>
    <xf numFmtId="4" fontId="12" fillId="0" borderId="10" xfId="0" applyNumberFormat="1" applyFont="1" applyFill="1" applyBorder="1"/>
    <xf numFmtId="4" fontId="12" fillId="0" borderId="39" xfId="0" applyNumberFormat="1" applyFont="1" applyFill="1" applyBorder="1"/>
    <xf numFmtId="4" fontId="12" fillId="0" borderId="13" xfId="0" applyNumberFormat="1" applyFont="1" applyFill="1" applyBorder="1"/>
    <xf numFmtId="164" fontId="12" fillId="0" borderId="6" xfId="0" applyNumberFormat="1" applyFont="1" applyFill="1" applyBorder="1" applyAlignment="1">
      <alignment horizontal="center" vertical="center" wrapText="1"/>
    </xf>
    <xf numFmtId="164" fontId="27" fillId="0" borderId="42" xfId="0" applyNumberFormat="1" applyFont="1" applyFill="1" applyBorder="1" applyAlignment="1">
      <alignment horizontal="center" vertical="center"/>
    </xf>
    <xf numFmtId="164" fontId="27" fillId="0" borderId="20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/>
    </xf>
    <xf numFmtId="164" fontId="27" fillId="0" borderId="14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64" fontId="27" fillId="0" borderId="47" xfId="0" applyNumberFormat="1" applyFont="1" applyFill="1" applyBorder="1" applyAlignment="1">
      <alignment horizontal="center" vertical="center"/>
    </xf>
    <xf numFmtId="164" fontId="27" fillId="0" borderId="46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164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1" fontId="27" fillId="0" borderId="2" xfId="0" applyNumberFormat="1" applyFont="1" applyFill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vertical="center"/>
    </xf>
    <xf numFmtId="1" fontId="27" fillId="0" borderId="4" xfId="0" applyNumberFormat="1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vertical="center"/>
    </xf>
    <xf numFmtId="1" fontId="27" fillId="0" borderId="9" xfId="0" applyNumberFormat="1" applyFont="1" applyFill="1" applyBorder="1" applyAlignment="1">
      <alignment horizontal="center" vertical="center"/>
    </xf>
    <xf numFmtId="2" fontId="27" fillId="0" borderId="9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/>
    </xf>
    <xf numFmtId="164" fontId="26" fillId="0" borderId="6" xfId="0" applyNumberFormat="1" applyFont="1" applyFill="1" applyBorder="1" applyAlignment="1">
      <alignment horizontal="center" vertical="center"/>
    </xf>
    <xf numFmtId="1" fontId="26" fillId="0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1" fontId="27" fillId="0" borderId="3" xfId="0" applyNumberFormat="1" applyFont="1" applyFill="1" applyBorder="1" applyAlignment="1">
      <alignment horizontal="center" vertical="center"/>
    </xf>
    <xf numFmtId="2" fontId="27" fillId="0" borderId="3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164" fontId="27" fillId="0" borderId="19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164" fontId="26" fillId="0" borderId="3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vertical="center"/>
    </xf>
    <xf numFmtId="1" fontId="21" fillId="0" borderId="3" xfId="0" applyNumberFormat="1" applyFont="1" applyFill="1" applyBorder="1" applyAlignment="1">
      <alignment horizontal="center" vertical="center"/>
    </xf>
    <xf numFmtId="2" fontId="21" fillId="0" borderId="3" xfId="0" applyNumberFormat="1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vertical="center"/>
    </xf>
    <xf numFmtId="2" fontId="27" fillId="0" borderId="5" xfId="0" applyNumberFormat="1" applyFont="1" applyFill="1" applyBorder="1" applyAlignment="1">
      <alignment horizontal="center" vertical="center"/>
    </xf>
    <xf numFmtId="2" fontId="27" fillId="0" borderId="7" xfId="0" applyNumberFormat="1" applyFont="1" applyFill="1" applyBorder="1" applyAlignment="1">
      <alignment horizontal="center" vertical="center"/>
    </xf>
    <xf numFmtId="1" fontId="27" fillId="0" borderId="7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1" fontId="21" fillId="0" borderId="6" xfId="0" applyNumberFormat="1" applyFont="1" applyFill="1" applyBorder="1" applyAlignment="1">
      <alignment horizontal="center" vertical="center"/>
    </xf>
    <xf numFmtId="2" fontId="21" fillId="0" borderId="6" xfId="0" applyNumberFormat="1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/>
    </xf>
    <xf numFmtId="1" fontId="26" fillId="0" borderId="14" xfId="0" applyNumberFormat="1" applyFont="1" applyFill="1" applyBorder="1" applyAlignment="1">
      <alignment horizontal="center" vertical="center"/>
    </xf>
    <xf numFmtId="2" fontId="26" fillId="0" borderId="14" xfId="0" applyNumberFormat="1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vertical="center" wrapText="1"/>
    </xf>
    <xf numFmtId="0" fontId="21" fillId="0" borderId="34" xfId="0" applyFont="1" applyFill="1" applyBorder="1" applyAlignment="1">
      <alignment vertical="center" wrapText="1"/>
    </xf>
    <xf numFmtId="0" fontId="21" fillId="0" borderId="47" xfId="0" applyFont="1" applyFill="1" applyBorder="1" applyAlignment="1">
      <alignment vertical="center"/>
    </xf>
    <xf numFmtId="1" fontId="27" fillId="0" borderId="47" xfId="0" applyNumberFormat="1" applyFont="1" applyFill="1" applyBorder="1" applyAlignment="1">
      <alignment horizontal="center" vertical="center"/>
    </xf>
    <xf numFmtId="2" fontId="27" fillId="0" borderId="47" xfId="0" applyNumberFormat="1" applyFont="1" applyFill="1" applyBorder="1" applyAlignment="1">
      <alignment horizontal="center" vertical="center"/>
    </xf>
    <xf numFmtId="164" fontId="26" fillId="0" borderId="47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31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1" fillId="0" borderId="27" xfId="0" applyFont="1" applyFill="1" applyBorder="1" applyAlignment="1"/>
    <xf numFmtId="0" fontId="21" fillId="0" borderId="17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" fontId="27" fillId="0" borderId="14" xfId="0" applyNumberFormat="1" applyFont="1" applyFill="1" applyBorder="1" applyAlignment="1">
      <alignment horizontal="center" vertical="center"/>
    </xf>
    <xf numFmtId="2" fontId="27" fillId="0" borderId="14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64" fontId="12" fillId="0" borderId="14" xfId="0" applyNumberFormat="1" applyFont="1" applyFill="1" applyBorder="1" applyAlignment="1">
      <alignment horizontal="center" vertical="center"/>
    </xf>
    <xf numFmtId="165" fontId="12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2" fontId="12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Fill="1" applyBorder="1" applyAlignment="1">
      <alignment vertical="center" wrapText="1"/>
    </xf>
    <xf numFmtId="49" fontId="11" fillId="0" borderId="14" xfId="0" applyNumberFormat="1" applyFont="1" applyFill="1" applyBorder="1" applyAlignment="1">
      <alignment horizontal="left" vertical="center" wrapText="1"/>
    </xf>
    <xf numFmtId="164" fontId="6" fillId="0" borderId="14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165" fontId="6" fillId="0" borderId="14" xfId="0" applyNumberFormat="1" applyFont="1" applyFill="1" applyBorder="1" applyAlignment="1">
      <alignment horizontal="center" vertical="center" wrapText="1"/>
    </xf>
    <xf numFmtId="0" fontId="0" fillId="0" borderId="14" xfId="0" applyFill="1" applyBorder="1"/>
    <xf numFmtId="0" fontId="7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right" wrapText="1"/>
    </xf>
    <xf numFmtId="0" fontId="7" fillId="0" borderId="14" xfId="0" applyFont="1" applyFill="1" applyBorder="1"/>
    <xf numFmtId="0" fontId="6" fillId="0" borderId="14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Fill="1"/>
    <xf numFmtId="0" fontId="6" fillId="0" borderId="0" xfId="0" applyFont="1" applyFill="1" applyBorder="1" applyAlignment="1">
      <alignment horizontal="left" vertical="center" wrapText="1"/>
    </xf>
    <xf numFmtId="164" fontId="12" fillId="0" borderId="14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49" fontId="12" fillId="0" borderId="0" xfId="0" applyNumberFormat="1" applyFont="1"/>
    <xf numFmtId="0" fontId="12" fillId="0" borderId="0" xfId="0" applyFont="1"/>
    <xf numFmtId="0" fontId="1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right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vertical="center" wrapText="1"/>
    </xf>
    <xf numFmtId="0" fontId="27" fillId="0" borderId="27" xfId="0" applyFont="1" applyFill="1" applyBorder="1" applyAlignment="1">
      <alignment vertical="center" wrapText="1"/>
    </xf>
    <xf numFmtId="0" fontId="27" fillId="0" borderId="3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1" xfId="0" applyFont="1" applyFill="1" applyBorder="1" applyAlignment="1">
      <alignment vertical="center" wrapText="1"/>
    </xf>
    <xf numFmtId="0" fontId="27" fillId="0" borderId="28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27" fillId="0" borderId="29" xfId="0" applyFont="1" applyFill="1" applyBorder="1" applyAlignment="1">
      <alignment vertical="center" wrapText="1"/>
    </xf>
    <xf numFmtId="0" fontId="21" fillId="0" borderId="31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29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21" fillId="0" borderId="4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1" fillId="0" borderId="27" xfId="0" applyFont="1" applyFill="1" applyBorder="1" applyAlignment="1">
      <alignment horizontal="right" vertical="center"/>
    </xf>
    <xf numFmtId="0" fontId="26" fillId="0" borderId="16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26" fillId="0" borderId="48" xfId="0" applyFont="1" applyFill="1" applyBorder="1" applyAlignment="1">
      <alignment vertical="center" wrapText="1"/>
    </xf>
    <xf numFmtId="0" fontId="26" fillId="0" borderId="49" xfId="0" applyFont="1" applyFill="1" applyBorder="1" applyAlignment="1">
      <alignment vertical="center" wrapText="1"/>
    </xf>
    <xf numFmtId="0" fontId="26" fillId="0" borderId="50" xfId="0" applyFont="1" applyFill="1" applyBorder="1" applyAlignment="1">
      <alignment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3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7" fillId="0" borderId="27" xfId="0" applyFont="1" applyFill="1" applyBorder="1" applyAlignment="1"/>
    <xf numFmtId="0" fontId="37" fillId="0" borderId="30" xfId="0" applyFont="1" applyFill="1" applyBorder="1" applyAlignment="1"/>
    <xf numFmtId="0" fontId="21" fillId="0" borderId="32" xfId="0" applyFont="1" applyFill="1" applyBorder="1" applyAlignment="1"/>
    <xf numFmtId="0" fontId="21" fillId="0" borderId="33" xfId="0" applyFont="1" applyFill="1" applyBorder="1" applyAlignment="1"/>
    <xf numFmtId="0" fontId="21" fillId="0" borderId="27" xfId="0" applyFont="1" applyFill="1" applyBorder="1" applyAlignment="1"/>
    <xf numFmtId="0" fontId="0" fillId="0" borderId="30" xfId="0" applyFill="1" applyBorder="1" applyAlignment="1"/>
    <xf numFmtId="0" fontId="21" fillId="0" borderId="20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Fill="1" applyBorder="1"/>
    <xf numFmtId="0" fontId="12" fillId="0" borderId="0" xfId="0" applyFont="1" applyBorder="1" applyAlignment="1">
      <alignment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justify" wrapText="1"/>
    </xf>
    <xf numFmtId="0" fontId="3" fillId="4" borderId="12" xfId="0" applyFont="1" applyFill="1" applyBorder="1" applyAlignment="1">
      <alignment horizontal="center" vertical="justify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wrapText="1"/>
    </xf>
    <xf numFmtId="0" fontId="12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3"/>
  <sheetViews>
    <sheetView view="pageBreakPreview" topLeftCell="A7" zoomScale="80" zoomScaleNormal="80" zoomScaleSheetLayoutView="80" workbookViewId="0">
      <selection activeCell="C21" sqref="C21"/>
    </sheetView>
  </sheetViews>
  <sheetFormatPr defaultRowHeight="12.75"/>
  <cols>
    <col min="1" max="1" width="81.85546875" customWidth="1"/>
    <col min="2" max="2" width="13.7109375" customWidth="1"/>
    <col min="3" max="3" width="21.42578125" customWidth="1"/>
    <col min="4" max="4" width="22.42578125" customWidth="1"/>
    <col min="5" max="5" width="14.7109375" customWidth="1"/>
  </cols>
  <sheetData>
    <row r="1" spans="1:5" s="192" customFormat="1" ht="75" customHeight="1">
      <c r="A1" s="190"/>
      <c r="B1" s="191"/>
      <c r="C1" s="190"/>
      <c r="D1" s="239" t="s">
        <v>2</v>
      </c>
      <c r="E1" s="239"/>
    </row>
    <row r="2" spans="1:5" s="192" customFormat="1" ht="20.25" customHeight="1">
      <c r="A2" s="190"/>
      <c r="B2" s="191"/>
      <c r="C2" s="190"/>
      <c r="D2" s="193"/>
      <c r="E2" s="193"/>
    </row>
    <row r="3" spans="1:5" s="194" customFormat="1" ht="44.25" customHeight="1">
      <c r="A3" s="240" t="s">
        <v>240</v>
      </c>
      <c r="B3" s="240"/>
      <c r="C3" s="240"/>
      <c r="D3" s="240"/>
      <c r="E3" s="240"/>
    </row>
    <row r="4" spans="1:5" s="192" customFormat="1" ht="18">
      <c r="A4" s="241"/>
      <c r="B4" s="241"/>
      <c r="C4" s="241"/>
      <c r="D4" s="241"/>
      <c r="E4" s="241"/>
    </row>
    <row r="5" spans="1:5" s="192" customFormat="1" ht="95.25" customHeight="1">
      <c r="A5" s="195" t="s">
        <v>3</v>
      </c>
      <c r="B5" s="196" t="s">
        <v>4</v>
      </c>
      <c r="C5" s="197" t="s">
        <v>202</v>
      </c>
      <c r="D5" s="198" t="s">
        <v>203</v>
      </c>
      <c r="E5" s="197" t="s">
        <v>5</v>
      </c>
    </row>
    <row r="6" spans="1:5" s="192" customFormat="1" ht="18.75">
      <c r="A6" s="243" t="s">
        <v>6</v>
      </c>
      <c r="B6" s="244"/>
      <c r="C6" s="244"/>
      <c r="D6" s="244"/>
      <c r="E6" s="245"/>
    </row>
    <row r="7" spans="1:5" s="192" customFormat="1" ht="39">
      <c r="A7" s="20" t="s">
        <v>204</v>
      </c>
      <c r="B7" s="196" t="s">
        <v>7</v>
      </c>
      <c r="C7" s="199">
        <v>2397.6</v>
      </c>
      <c r="D7" s="19">
        <v>2813.4</v>
      </c>
      <c r="E7" s="200">
        <f>C7/D7</f>
        <v>0.85220729366602677</v>
      </c>
    </row>
    <row r="8" spans="1:5" s="192" customFormat="1" ht="18.75">
      <c r="A8" s="201" t="s">
        <v>8</v>
      </c>
      <c r="B8" s="196"/>
      <c r="C8" s="199"/>
      <c r="D8" s="19"/>
      <c r="E8" s="200"/>
    </row>
    <row r="9" spans="1:5" s="192" customFormat="1" ht="41.25" customHeight="1">
      <c r="A9" s="202" t="s">
        <v>126</v>
      </c>
      <c r="B9" s="196" t="s">
        <v>7</v>
      </c>
      <c r="C9" s="199"/>
      <c r="D9" s="19"/>
      <c r="E9" s="200"/>
    </row>
    <row r="10" spans="1:5" s="192" customFormat="1" ht="42.75" customHeight="1">
      <c r="A10" s="202" t="s">
        <v>147</v>
      </c>
      <c r="B10" s="196" t="s">
        <v>7</v>
      </c>
      <c r="C10" s="199"/>
      <c r="D10" s="19"/>
      <c r="E10" s="200"/>
    </row>
    <row r="11" spans="1:5" s="192" customFormat="1" ht="20.25" customHeight="1">
      <c r="A11" s="202" t="s">
        <v>127</v>
      </c>
      <c r="B11" s="196" t="s">
        <v>7</v>
      </c>
      <c r="C11" s="199">
        <v>189.9</v>
      </c>
      <c r="D11" s="19">
        <v>223.5</v>
      </c>
      <c r="E11" s="200">
        <f t="shared" ref="E11:E29" si="0">C11/D11</f>
        <v>0.84966442953020138</v>
      </c>
    </row>
    <row r="12" spans="1:5" s="192" customFormat="1" ht="18.75">
      <c r="A12" s="202" t="s">
        <v>128</v>
      </c>
      <c r="B12" s="196" t="s">
        <v>7</v>
      </c>
      <c r="C12" s="199"/>
      <c r="D12" s="19"/>
      <c r="E12" s="200"/>
    </row>
    <row r="13" spans="1:5" s="192" customFormat="1" ht="18.75">
      <c r="A13" s="203" t="s">
        <v>87</v>
      </c>
      <c r="B13" s="196" t="s">
        <v>7</v>
      </c>
      <c r="C13" s="199">
        <v>5.3</v>
      </c>
      <c r="D13" s="19">
        <v>40.9</v>
      </c>
      <c r="E13" s="200">
        <f t="shared" si="0"/>
        <v>0.1295843520782396</v>
      </c>
    </row>
    <row r="14" spans="1:5" s="192" customFormat="1" ht="18.75">
      <c r="A14" s="203" t="s">
        <v>88</v>
      </c>
      <c r="B14" s="196" t="s">
        <v>7</v>
      </c>
      <c r="C14" s="199">
        <v>507</v>
      </c>
      <c r="D14" s="19">
        <v>625.1</v>
      </c>
      <c r="E14" s="200">
        <f t="shared" si="0"/>
        <v>0.81107022876339785</v>
      </c>
    </row>
    <row r="15" spans="1:5" s="192" customFormat="1" ht="37.5" customHeight="1">
      <c r="A15" s="202" t="s">
        <v>129</v>
      </c>
      <c r="B15" s="196" t="s">
        <v>7</v>
      </c>
      <c r="C15" s="199">
        <v>234.9</v>
      </c>
      <c r="D15" s="19">
        <v>270</v>
      </c>
      <c r="E15" s="200">
        <f t="shared" si="0"/>
        <v>0.87</v>
      </c>
    </row>
    <row r="16" spans="1:5" s="192" customFormat="1" ht="41.25" customHeight="1">
      <c r="A16" s="202" t="s">
        <v>130</v>
      </c>
      <c r="B16" s="196" t="s">
        <v>7</v>
      </c>
      <c r="C16" s="199">
        <v>104</v>
      </c>
      <c r="D16" s="19">
        <v>106.6</v>
      </c>
      <c r="E16" s="200">
        <f t="shared" si="0"/>
        <v>0.97560975609756106</v>
      </c>
    </row>
    <row r="17" spans="1:5" s="192" customFormat="1" ht="18.75">
      <c r="A17" s="203" t="s">
        <v>159</v>
      </c>
      <c r="B17" s="196" t="s">
        <v>7</v>
      </c>
      <c r="C17" s="199">
        <v>47.4</v>
      </c>
      <c r="D17" s="19">
        <v>49.1</v>
      </c>
      <c r="E17" s="200">
        <f t="shared" si="0"/>
        <v>0.96537678207739297</v>
      </c>
    </row>
    <row r="18" spans="1:5" s="192" customFormat="1" ht="37.5">
      <c r="A18" s="202" t="s">
        <v>148</v>
      </c>
      <c r="B18" s="196" t="s">
        <v>7</v>
      </c>
      <c r="C18" s="199">
        <v>942.9</v>
      </c>
      <c r="D18" s="19">
        <v>1095.5999999999999</v>
      </c>
      <c r="E18" s="200">
        <f t="shared" si="0"/>
        <v>0.86062431544359264</v>
      </c>
    </row>
    <row r="19" spans="1:5" s="192" customFormat="1" ht="18.75">
      <c r="A19" s="202" t="s">
        <v>158</v>
      </c>
      <c r="B19" s="196" t="s">
        <v>7</v>
      </c>
      <c r="C19" s="199">
        <v>24.2</v>
      </c>
      <c r="D19" s="19">
        <v>65.5</v>
      </c>
      <c r="E19" s="200">
        <f t="shared" si="0"/>
        <v>0.3694656488549618</v>
      </c>
    </row>
    <row r="20" spans="1:5" s="192" customFormat="1" ht="18.75">
      <c r="A20" s="202" t="s">
        <v>160</v>
      </c>
      <c r="B20" s="196" t="s">
        <v>7</v>
      </c>
      <c r="C20" s="199"/>
      <c r="D20" s="19"/>
      <c r="E20" s="200"/>
    </row>
    <row r="21" spans="1:5" s="192" customFormat="1" ht="20.25" customHeight="1">
      <c r="A21" s="202" t="s">
        <v>92</v>
      </c>
      <c r="B21" s="196" t="s">
        <v>7</v>
      </c>
      <c r="C21" s="199">
        <v>341.9</v>
      </c>
      <c r="D21" s="19">
        <v>337.1</v>
      </c>
      <c r="E21" s="200">
        <f t="shared" si="0"/>
        <v>1.0142390981904479</v>
      </c>
    </row>
    <row r="22" spans="1:5" s="192" customFormat="1" ht="39">
      <c r="A22" s="20" t="s">
        <v>9</v>
      </c>
      <c r="B22" s="196" t="s">
        <v>10</v>
      </c>
      <c r="C22" s="204">
        <v>77.8</v>
      </c>
      <c r="D22" s="25">
        <v>90.8</v>
      </c>
      <c r="E22" s="200">
        <f>C22/D22</f>
        <v>0.85682819383259912</v>
      </c>
    </row>
    <row r="23" spans="1:5" s="192" customFormat="1" ht="19.5">
      <c r="A23" s="20" t="s">
        <v>98</v>
      </c>
      <c r="B23" s="196" t="s">
        <v>7</v>
      </c>
      <c r="C23" s="199">
        <v>200</v>
      </c>
      <c r="D23" s="19">
        <v>213.6</v>
      </c>
      <c r="E23" s="200">
        <f t="shared" si="0"/>
        <v>0.93632958801498134</v>
      </c>
    </row>
    <row r="24" spans="1:5" s="192" customFormat="1" ht="19.5">
      <c r="A24" s="20" t="s">
        <v>11</v>
      </c>
      <c r="B24" s="196" t="s">
        <v>7</v>
      </c>
      <c r="C24" s="199">
        <v>41.2</v>
      </c>
      <c r="D24" s="19">
        <v>27.9</v>
      </c>
      <c r="E24" s="200">
        <f t="shared" si="0"/>
        <v>1.4767025089605736</v>
      </c>
    </row>
    <row r="25" spans="1:5" s="192" customFormat="1" ht="19.5">
      <c r="A25" s="20" t="s">
        <v>12</v>
      </c>
      <c r="B25" s="196" t="s">
        <v>13</v>
      </c>
      <c r="C25" s="199">
        <v>45.3</v>
      </c>
      <c r="D25" s="19">
        <v>56</v>
      </c>
      <c r="E25" s="200">
        <f t="shared" si="0"/>
        <v>0.80892857142857133</v>
      </c>
    </row>
    <row r="26" spans="1:5" s="192" customFormat="1" ht="19.5">
      <c r="A26" s="20" t="s">
        <v>14</v>
      </c>
      <c r="B26" s="196" t="s">
        <v>13</v>
      </c>
      <c r="C26" s="199">
        <v>8.9</v>
      </c>
      <c r="D26" s="19">
        <v>7.1</v>
      </c>
      <c r="E26" s="200">
        <f t="shared" si="0"/>
        <v>1.2535211267605635</v>
      </c>
    </row>
    <row r="27" spans="1:5" s="192" customFormat="1" ht="58.5">
      <c r="A27" s="20" t="s">
        <v>15</v>
      </c>
      <c r="B27" s="196" t="s">
        <v>7</v>
      </c>
      <c r="C27" s="199">
        <v>1083.981</v>
      </c>
      <c r="D27" s="19">
        <v>985.8</v>
      </c>
      <c r="E27" s="200">
        <f t="shared" si="0"/>
        <v>1.0995952525867316</v>
      </c>
    </row>
    <row r="28" spans="1:5" s="192" customFormat="1" ht="58.5">
      <c r="A28" s="20" t="s">
        <v>16</v>
      </c>
      <c r="B28" s="196" t="s">
        <v>7</v>
      </c>
      <c r="C28" s="199">
        <v>1078.559</v>
      </c>
      <c r="D28" s="19">
        <v>949.8</v>
      </c>
      <c r="E28" s="200">
        <f t="shared" si="0"/>
        <v>1.1355643293324911</v>
      </c>
    </row>
    <row r="29" spans="1:5" s="192" customFormat="1" ht="39">
      <c r="A29" s="20" t="s">
        <v>205</v>
      </c>
      <c r="B29" s="196" t="s">
        <v>10</v>
      </c>
      <c r="C29" s="199">
        <v>7.274</v>
      </c>
      <c r="D29" s="19">
        <v>6.7</v>
      </c>
      <c r="E29" s="200">
        <f t="shared" si="0"/>
        <v>1.0856716417910448</v>
      </c>
    </row>
    <row r="30" spans="1:5" s="192" customFormat="1" ht="18.75">
      <c r="A30" s="246" t="s">
        <v>18</v>
      </c>
      <c r="B30" s="247"/>
      <c r="C30" s="247"/>
      <c r="D30" s="247"/>
      <c r="E30" s="248"/>
    </row>
    <row r="31" spans="1:5" s="192" customFormat="1" ht="18.75">
      <c r="A31" s="205" t="s">
        <v>149</v>
      </c>
      <c r="B31" s="206"/>
      <c r="C31" s="90"/>
      <c r="D31" s="207"/>
      <c r="E31" s="208"/>
    </row>
    <row r="32" spans="1:5" s="192" customFormat="1" ht="37.5">
      <c r="A32" s="209" t="s">
        <v>154</v>
      </c>
      <c r="B32" s="196" t="s">
        <v>7</v>
      </c>
      <c r="C32" s="199">
        <f>C35+C38+C41+C44</f>
        <v>851.19999999999993</v>
      </c>
      <c r="D32" s="210">
        <v>1042.5999999999999</v>
      </c>
      <c r="E32" s="200">
        <f>C32/D32</f>
        <v>0.81642048724342986</v>
      </c>
    </row>
    <row r="33" spans="1:5" s="192" customFormat="1" ht="18.75">
      <c r="A33" s="209" t="s">
        <v>155</v>
      </c>
      <c r="B33" s="196" t="s">
        <v>13</v>
      </c>
      <c r="C33" s="90">
        <v>89.81</v>
      </c>
      <c r="D33" s="211">
        <v>97.28</v>
      </c>
      <c r="E33" s="200">
        <f t="shared" ref="E33:E61" si="1">C33/D33</f>
        <v>0.92321134868421051</v>
      </c>
    </row>
    <row r="34" spans="1:5" s="192" customFormat="1" ht="18.75">
      <c r="A34" s="212" t="s">
        <v>103</v>
      </c>
      <c r="B34" s="196"/>
      <c r="C34" s="90"/>
      <c r="D34" s="19"/>
      <c r="E34" s="200"/>
    </row>
    <row r="35" spans="1:5" s="192" customFormat="1" ht="37.5">
      <c r="A35" s="209" t="s">
        <v>19</v>
      </c>
      <c r="B35" s="196" t="s">
        <v>7</v>
      </c>
      <c r="C35" s="90">
        <v>5.3</v>
      </c>
      <c r="D35" s="19">
        <v>40.9</v>
      </c>
      <c r="E35" s="200">
        <f t="shared" si="1"/>
        <v>0.1295843520782396</v>
      </c>
    </row>
    <row r="36" spans="1:5" s="192" customFormat="1" ht="18.75">
      <c r="A36" s="209" t="s">
        <v>132</v>
      </c>
      <c r="B36" s="196" t="s">
        <v>13</v>
      </c>
      <c r="C36" s="90"/>
      <c r="D36" s="19"/>
      <c r="E36" s="200"/>
    </row>
    <row r="37" spans="1:5" s="192" customFormat="1" ht="18.75">
      <c r="A37" s="212" t="s">
        <v>104</v>
      </c>
      <c r="B37" s="196"/>
      <c r="C37" s="90"/>
      <c r="D37" s="19"/>
      <c r="E37" s="200"/>
    </row>
    <row r="38" spans="1:5" s="192" customFormat="1" ht="37.5">
      <c r="A38" s="209" t="s">
        <v>19</v>
      </c>
      <c r="B38" s="196" t="s">
        <v>7</v>
      </c>
      <c r="C38" s="90">
        <v>507</v>
      </c>
      <c r="D38" s="19">
        <v>625.1</v>
      </c>
      <c r="E38" s="200">
        <f t="shared" si="1"/>
        <v>0.81107022876339785</v>
      </c>
    </row>
    <row r="39" spans="1:5" s="192" customFormat="1" ht="18.75">
      <c r="A39" s="209" t="s">
        <v>132</v>
      </c>
      <c r="B39" s="196" t="s">
        <v>13</v>
      </c>
      <c r="C39" s="90">
        <v>87.92</v>
      </c>
      <c r="D39" s="25">
        <v>97.29</v>
      </c>
      <c r="E39" s="200">
        <f t="shared" si="1"/>
        <v>0.90368999897214508</v>
      </c>
    </row>
    <row r="40" spans="1:5" s="192" customFormat="1" ht="37.5">
      <c r="A40" s="212" t="s">
        <v>105</v>
      </c>
      <c r="B40" s="196"/>
      <c r="C40" s="90"/>
      <c r="D40" s="19"/>
      <c r="E40" s="200"/>
    </row>
    <row r="41" spans="1:5" s="192" customFormat="1" ht="37.5">
      <c r="A41" s="209" t="s">
        <v>94</v>
      </c>
      <c r="B41" s="196" t="s">
        <v>7</v>
      </c>
      <c r="C41" s="90">
        <v>234.9</v>
      </c>
      <c r="D41" s="19">
        <v>270</v>
      </c>
      <c r="E41" s="200">
        <f t="shared" si="1"/>
        <v>0.87</v>
      </c>
    </row>
    <row r="42" spans="1:5" s="192" customFormat="1" ht="18.75">
      <c r="A42" s="209" t="s">
        <v>132</v>
      </c>
      <c r="B42" s="196" t="s">
        <v>13</v>
      </c>
      <c r="C42" s="90">
        <v>99.58</v>
      </c>
      <c r="D42" s="25">
        <v>97.23</v>
      </c>
      <c r="E42" s="200">
        <f t="shared" si="1"/>
        <v>1.0241694950118276</v>
      </c>
    </row>
    <row r="43" spans="1:5" s="192" customFormat="1" ht="56.25">
      <c r="A43" s="212" t="s">
        <v>125</v>
      </c>
      <c r="B43" s="196"/>
      <c r="C43" s="90"/>
      <c r="D43" s="19"/>
      <c r="E43" s="200"/>
    </row>
    <row r="44" spans="1:5" s="192" customFormat="1" ht="38.25" customHeight="1">
      <c r="A44" s="209" t="s">
        <v>94</v>
      </c>
      <c r="B44" s="196" t="s">
        <v>7</v>
      </c>
      <c r="C44" s="199">
        <v>104</v>
      </c>
      <c r="D44" s="19">
        <v>106.6</v>
      </c>
      <c r="E44" s="200">
        <f t="shared" si="1"/>
        <v>0.97560975609756106</v>
      </c>
    </row>
    <row r="45" spans="1:5" s="192" customFormat="1" ht="37.5">
      <c r="A45" s="213" t="s">
        <v>151</v>
      </c>
      <c r="B45" s="214"/>
      <c r="C45" s="90"/>
      <c r="D45" s="19"/>
      <c r="E45" s="200"/>
    </row>
    <row r="46" spans="1:5" s="192" customFormat="1" ht="18.75">
      <c r="A46" s="215" t="s">
        <v>20</v>
      </c>
      <c r="B46" s="196" t="s">
        <v>7</v>
      </c>
      <c r="C46" s="90"/>
      <c r="D46" s="19"/>
      <c r="E46" s="200"/>
    </row>
    <row r="47" spans="1:5" s="192" customFormat="1" ht="18.75">
      <c r="A47" s="215" t="s">
        <v>150</v>
      </c>
      <c r="B47" s="196" t="s">
        <v>13</v>
      </c>
      <c r="C47" s="90"/>
      <c r="D47" s="19"/>
      <c r="E47" s="200"/>
    </row>
    <row r="48" spans="1:5" s="192" customFormat="1" ht="18.75">
      <c r="A48" s="213" t="s">
        <v>152</v>
      </c>
      <c r="B48" s="214"/>
      <c r="C48" s="90"/>
      <c r="D48" s="19"/>
      <c r="E48" s="200"/>
    </row>
    <row r="49" spans="1:5" s="192" customFormat="1" ht="18.75">
      <c r="A49" s="215" t="s">
        <v>21</v>
      </c>
      <c r="B49" s="196" t="s">
        <v>7</v>
      </c>
      <c r="C49" s="90">
        <v>47.4</v>
      </c>
      <c r="D49" s="19">
        <v>49.1</v>
      </c>
      <c r="E49" s="200">
        <f t="shared" si="1"/>
        <v>0.96537678207739297</v>
      </c>
    </row>
    <row r="50" spans="1:5" s="192" customFormat="1" ht="18.75">
      <c r="A50" s="215" t="s">
        <v>22</v>
      </c>
      <c r="B50" s="196" t="s">
        <v>23</v>
      </c>
      <c r="C50" s="90">
        <v>6421</v>
      </c>
      <c r="D50" s="19">
        <v>4765</v>
      </c>
      <c r="E50" s="200">
        <f t="shared" si="1"/>
        <v>1.3475341028331584</v>
      </c>
    </row>
    <row r="51" spans="1:5" s="192" customFormat="1" ht="18.75">
      <c r="A51" s="215" t="s">
        <v>24</v>
      </c>
      <c r="B51" s="196" t="s">
        <v>23</v>
      </c>
      <c r="C51" s="90">
        <v>0.21</v>
      </c>
      <c r="D51" s="25">
        <v>0.15</v>
      </c>
      <c r="E51" s="200">
        <f t="shared" si="1"/>
        <v>1.4</v>
      </c>
    </row>
    <row r="52" spans="1:5" s="192" customFormat="1" ht="18.75">
      <c r="A52" s="213" t="s">
        <v>153</v>
      </c>
      <c r="B52" s="214"/>
      <c r="C52" s="90"/>
      <c r="D52" s="19"/>
      <c r="E52" s="200"/>
    </row>
    <row r="53" spans="1:5" s="192" customFormat="1" ht="18.75">
      <c r="A53" s="215" t="s">
        <v>25</v>
      </c>
      <c r="B53" s="196" t="s">
        <v>26</v>
      </c>
      <c r="C53" s="19" t="s">
        <v>193</v>
      </c>
      <c r="D53" s="19" t="s">
        <v>193</v>
      </c>
      <c r="E53" s="200"/>
    </row>
    <row r="54" spans="1:5" s="192" customFormat="1" ht="18.75">
      <c r="A54" s="215" t="s">
        <v>27</v>
      </c>
      <c r="B54" s="196" t="s">
        <v>28</v>
      </c>
      <c r="C54" s="19" t="s">
        <v>193</v>
      </c>
      <c r="D54" s="19" t="s">
        <v>193</v>
      </c>
      <c r="E54" s="200"/>
    </row>
    <row r="55" spans="1:5" s="192" customFormat="1" ht="37.5">
      <c r="A55" s="213" t="s">
        <v>131</v>
      </c>
      <c r="B55" s="214"/>
      <c r="C55" s="90"/>
      <c r="D55" s="19"/>
      <c r="E55" s="200"/>
    </row>
    <row r="56" spans="1:5" s="192" customFormat="1" ht="18.75">
      <c r="A56" s="215" t="s">
        <v>29</v>
      </c>
      <c r="B56" s="196" t="s">
        <v>7</v>
      </c>
      <c r="C56" s="90">
        <v>3670.9</v>
      </c>
      <c r="D56" s="19">
        <v>3527.8</v>
      </c>
      <c r="E56" s="200">
        <f t="shared" si="1"/>
        <v>1.0405635240092976</v>
      </c>
    </row>
    <row r="57" spans="1:5" s="192" customFormat="1" ht="18.75">
      <c r="A57" s="215" t="s">
        <v>30</v>
      </c>
      <c r="B57" s="196" t="s">
        <v>13</v>
      </c>
      <c r="C57" s="90"/>
      <c r="D57" s="19"/>
      <c r="E57" s="200"/>
    </row>
    <row r="58" spans="1:5" s="192" customFormat="1" ht="18.75">
      <c r="A58" s="213" t="s">
        <v>31</v>
      </c>
      <c r="B58" s="214"/>
      <c r="C58" s="90"/>
      <c r="D58" s="19"/>
      <c r="E58" s="200"/>
    </row>
    <row r="59" spans="1:5" s="192" customFormat="1" ht="18.75">
      <c r="A59" s="215" t="s">
        <v>32</v>
      </c>
      <c r="B59" s="196" t="s">
        <v>33</v>
      </c>
      <c r="C59" s="90">
        <v>149</v>
      </c>
      <c r="D59" s="83">
        <v>172</v>
      </c>
      <c r="E59" s="200">
        <f t="shared" si="1"/>
        <v>0.86627906976744184</v>
      </c>
    </row>
    <row r="60" spans="1:5" s="192" customFormat="1" ht="37.5">
      <c r="A60" s="215" t="s">
        <v>34</v>
      </c>
      <c r="B60" s="196" t="s">
        <v>13</v>
      </c>
      <c r="C60" s="90">
        <v>85.9</v>
      </c>
      <c r="D60" s="19">
        <v>88.3</v>
      </c>
      <c r="E60" s="200">
        <f t="shared" si="1"/>
        <v>0.97281993204983019</v>
      </c>
    </row>
    <row r="61" spans="1:5" s="192" customFormat="1" ht="19.5">
      <c r="A61" s="20" t="s">
        <v>106</v>
      </c>
      <c r="B61" s="196" t="s">
        <v>10</v>
      </c>
      <c r="C61" s="90">
        <v>348449</v>
      </c>
      <c r="D61" s="83">
        <v>258486</v>
      </c>
      <c r="E61" s="200">
        <f t="shared" si="1"/>
        <v>1.3480381916235309</v>
      </c>
    </row>
    <row r="62" spans="1:5" s="192" customFormat="1" ht="18.75">
      <c r="A62" s="183" t="s">
        <v>35</v>
      </c>
      <c r="B62" s="196" t="s">
        <v>10</v>
      </c>
      <c r="C62" s="90">
        <v>105206</v>
      </c>
      <c r="D62" s="83">
        <v>218032</v>
      </c>
      <c r="E62" s="200">
        <f>C62/D62</f>
        <v>0.48252550084391282</v>
      </c>
    </row>
    <row r="63" spans="1:5" s="192" customFormat="1" ht="18.75">
      <c r="A63" s="246" t="s">
        <v>157</v>
      </c>
      <c r="B63" s="247"/>
      <c r="C63" s="247"/>
      <c r="D63" s="247"/>
      <c r="E63" s="248"/>
    </row>
    <row r="64" spans="1:5" s="192" customFormat="1" ht="61.5" customHeight="1">
      <c r="A64" s="20" t="s">
        <v>36</v>
      </c>
      <c r="B64" s="196" t="s">
        <v>46</v>
      </c>
      <c r="C64" s="90">
        <v>-3.3</v>
      </c>
      <c r="D64" s="210">
        <v>-1.38</v>
      </c>
      <c r="E64" s="216"/>
    </row>
    <row r="65" spans="1:5" s="192" customFormat="1" ht="19.5">
      <c r="A65" s="20" t="s">
        <v>37</v>
      </c>
      <c r="B65" s="214"/>
      <c r="C65" s="217"/>
      <c r="D65" s="210"/>
      <c r="E65" s="216"/>
    </row>
    <row r="66" spans="1:5" s="192" customFormat="1" ht="18.75">
      <c r="A66" s="202" t="s">
        <v>38</v>
      </c>
      <c r="B66" s="196" t="s">
        <v>39</v>
      </c>
      <c r="C66" s="252" t="s">
        <v>193</v>
      </c>
      <c r="D66" s="114">
        <v>14.266999999999999</v>
      </c>
      <c r="E66" s="216"/>
    </row>
    <row r="67" spans="1:5" s="192" customFormat="1" ht="18.75">
      <c r="A67" s="195" t="s">
        <v>40</v>
      </c>
      <c r="B67" s="196" t="s">
        <v>13</v>
      </c>
      <c r="C67" s="253"/>
      <c r="D67" s="233">
        <v>46</v>
      </c>
      <c r="E67" s="216"/>
    </row>
    <row r="68" spans="1:5" s="192" customFormat="1" ht="18.75">
      <c r="A68" s="202" t="s">
        <v>41</v>
      </c>
      <c r="B68" s="196" t="s">
        <v>39</v>
      </c>
      <c r="C68" s="253"/>
      <c r="D68" s="114">
        <v>16.721</v>
      </c>
      <c r="E68" s="216"/>
    </row>
    <row r="69" spans="1:5" s="192" customFormat="1" ht="19.5" customHeight="1">
      <c r="A69" s="202" t="s">
        <v>249</v>
      </c>
      <c r="B69" s="196" t="s">
        <v>13</v>
      </c>
      <c r="C69" s="253"/>
      <c r="D69" s="233">
        <v>54</v>
      </c>
      <c r="E69" s="216"/>
    </row>
    <row r="70" spans="1:5" s="192" customFormat="1" ht="19.5">
      <c r="A70" s="20" t="s">
        <v>42</v>
      </c>
      <c r="B70" s="196"/>
      <c r="C70" s="253"/>
      <c r="D70" s="114"/>
      <c r="E70" s="216"/>
    </row>
    <row r="71" spans="1:5" s="192" customFormat="1" ht="18.75">
      <c r="A71" s="202" t="s">
        <v>43</v>
      </c>
      <c r="B71" s="196" t="s">
        <v>39</v>
      </c>
      <c r="C71" s="253"/>
      <c r="D71" s="114">
        <v>7.6779999999999999</v>
      </c>
      <c r="E71" s="216"/>
    </row>
    <row r="72" spans="1:5" s="192" customFormat="1" ht="18.75">
      <c r="A72" s="195" t="s">
        <v>40</v>
      </c>
      <c r="B72" s="196" t="s">
        <v>13</v>
      </c>
      <c r="C72" s="253"/>
      <c r="D72" s="233">
        <v>24.8</v>
      </c>
      <c r="E72" s="216"/>
    </row>
    <row r="73" spans="1:5" s="192" customFormat="1" ht="18.75">
      <c r="A73" s="202" t="s">
        <v>44</v>
      </c>
      <c r="B73" s="196" t="s">
        <v>39</v>
      </c>
      <c r="C73" s="253"/>
      <c r="D73" s="114">
        <v>16.696999999999999</v>
      </c>
      <c r="E73" s="216"/>
    </row>
    <row r="74" spans="1:5" s="192" customFormat="1" ht="18.75">
      <c r="A74" s="195" t="s">
        <v>40</v>
      </c>
      <c r="B74" s="196" t="s">
        <v>13</v>
      </c>
      <c r="C74" s="253"/>
      <c r="D74" s="114">
        <v>53.9</v>
      </c>
      <c r="E74" s="216"/>
    </row>
    <row r="75" spans="1:5" s="192" customFormat="1" ht="18.75">
      <c r="A75" s="202" t="s">
        <v>45</v>
      </c>
      <c r="B75" s="196" t="s">
        <v>39</v>
      </c>
      <c r="C75" s="253"/>
      <c r="D75" s="114">
        <v>6.6130000000000004</v>
      </c>
      <c r="E75" s="216"/>
    </row>
    <row r="76" spans="1:5" s="192" customFormat="1" ht="18.75">
      <c r="A76" s="195" t="s">
        <v>40</v>
      </c>
      <c r="B76" s="196" t="s">
        <v>13</v>
      </c>
      <c r="C76" s="254"/>
      <c r="D76" s="114">
        <v>21.3</v>
      </c>
      <c r="E76" s="216"/>
    </row>
    <row r="77" spans="1:5" s="192" customFormat="1" ht="39">
      <c r="A77" s="20" t="s">
        <v>100</v>
      </c>
      <c r="B77" s="196" t="s">
        <v>46</v>
      </c>
      <c r="C77" s="90">
        <v>-67</v>
      </c>
      <c r="D77" s="210">
        <v>-198</v>
      </c>
      <c r="E77" s="216"/>
    </row>
    <row r="78" spans="1:5" s="192" customFormat="1" ht="39">
      <c r="A78" s="20" t="s">
        <v>47</v>
      </c>
      <c r="B78" s="196" t="s">
        <v>13</v>
      </c>
      <c r="C78" s="199">
        <v>100</v>
      </c>
      <c r="D78" s="210">
        <v>100</v>
      </c>
      <c r="E78" s="216">
        <f>C78/D78</f>
        <v>1</v>
      </c>
    </row>
    <row r="79" spans="1:5" s="192" customFormat="1" ht="39">
      <c r="A79" s="20" t="s">
        <v>48</v>
      </c>
      <c r="B79" s="196" t="s">
        <v>13</v>
      </c>
      <c r="C79" s="217"/>
      <c r="D79" s="210"/>
      <c r="E79" s="216"/>
    </row>
    <row r="80" spans="1:5" s="192" customFormat="1" ht="18.75">
      <c r="A80" s="243" t="s">
        <v>156</v>
      </c>
      <c r="B80" s="244"/>
      <c r="C80" s="244"/>
      <c r="D80" s="244"/>
      <c r="E80" s="245"/>
    </row>
    <row r="81" spans="1:5" s="192" customFormat="1" ht="19.5">
      <c r="A81" s="218" t="s">
        <v>56</v>
      </c>
      <c r="B81" s="196" t="s">
        <v>57</v>
      </c>
      <c r="C81" s="90">
        <v>30.82</v>
      </c>
      <c r="D81" s="25">
        <v>30.99</v>
      </c>
      <c r="E81" s="200"/>
    </row>
    <row r="82" spans="1:5" s="192" customFormat="1" ht="18" customHeight="1">
      <c r="A82" s="20" t="s">
        <v>250</v>
      </c>
      <c r="B82" s="196" t="s">
        <v>39</v>
      </c>
      <c r="C82" s="250" t="s">
        <v>201</v>
      </c>
      <c r="D82" s="211">
        <v>18.010000000000002</v>
      </c>
      <c r="E82" s="200"/>
    </row>
    <row r="83" spans="1:5" s="192" customFormat="1" ht="19.5">
      <c r="A83" s="20" t="s">
        <v>49</v>
      </c>
      <c r="B83" s="196" t="s">
        <v>39</v>
      </c>
      <c r="C83" s="251"/>
      <c r="D83" s="211">
        <v>10.83</v>
      </c>
      <c r="E83" s="200"/>
    </row>
    <row r="84" spans="1:5" s="192" customFormat="1" ht="18.75">
      <c r="A84" s="202" t="s">
        <v>50</v>
      </c>
      <c r="B84" s="196" t="s">
        <v>39</v>
      </c>
      <c r="C84" s="251"/>
      <c r="D84" s="204">
        <v>1.94</v>
      </c>
      <c r="E84" s="200"/>
    </row>
    <row r="85" spans="1:5" s="192" customFormat="1" ht="19.5">
      <c r="A85" s="20" t="s">
        <v>51</v>
      </c>
      <c r="B85" s="196" t="s">
        <v>39</v>
      </c>
      <c r="C85" s="251"/>
      <c r="D85" s="204">
        <v>1.03</v>
      </c>
      <c r="E85" s="200"/>
    </row>
    <row r="86" spans="1:5" s="192" customFormat="1" ht="19.5">
      <c r="A86" s="20" t="s">
        <v>52</v>
      </c>
      <c r="B86" s="196" t="s">
        <v>39</v>
      </c>
      <c r="C86" s="251"/>
      <c r="D86" s="204">
        <v>6.15</v>
      </c>
      <c r="E86" s="200"/>
    </row>
    <row r="87" spans="1:5" s="192" customFormat="1" ht="18.75">
      <c r="A87" s="202" t="s">
        <v>53</v>
      </c>
      <c r="B87" s="196" t="s">
        <v>39</v>
      </c>
      <c r="C87" s="251"/>
      <c r="D87" s="204">
        <v>0.25</v>
      </c>
      <c r="E87" s="200"/>
    </row>
    <row r="88" spans="1:5" s="192" customFormat="1" ht="58.5">
      <c r="A88" s="20" t="s">
        <v>54</v>
      </c>
      <c r="B88" s="196" t="s">
        <v>13</v>
      </c>
      <c r="C88" s="204">
        <v>19.16</v>
      </c>
      <c r="D88" s="25">
        <v>19.5</v>
      </c>
      <c r="E88" s="200">
        <f>C88/D88</f>
        <v>0.98256410256410254</v>
      </c>
    </row>
    <row r="89" spans="1:5" s="192" customFormat="1" ht="37.5">
      <c r="A89" s="202" t="s">
        <v>126</v>
      </c>
      <c r="B89" s="196" t="s">
        <v>13</v>
      </c>
      <c r="C89" s="204"/>
      <c r="D89" s="25"/>
      <c r="E89" s="200"/>
    </row>
    <row r="90" spans="1:5" s="192" customFormat="1" ht="37.5">
      <c r="A90" s="202" t="s">
        <v>147</v>
      </c>
      <c r="B90" s="196" t="s">
        <v>13</v>
      </c>
      <c r="C90" s="204"/>
      <c r="D90" s="25"/>
      <c r="E90" s="200"/>
    </row>
    <row r="91" spans="1:5" s="192" customFormat="1" ht="18.75">
      <c r="A91" s="202" t="s">
        <v>127</v>
      </c>
      <c r="B91" s="196" t="s">
        <v>13</v>
      </c>
      <c r="C91" s="204">
        <v>0.61</v>
      </c>
      <c r="D91" s="25">
        <v>1.38</v>
      </c>
      <c r="E91" s="200">
        <f t="shared" ref="E91:E102" si="2">C91/D91</f>
        <v>0.4420289855072464</v>
      </c>
    </row>
    <row r="92" spans="1:5" s="192" customFormat="1" ht="18.75">
      <c r="A92" s="202" t="s">
        <v>128</v>
      </c>
      <c r="B92" s="196" t="s">
        <v>13</v>
      </c>
      <c r="C92" s="204"/>
      <c r="D92" s="25"/>
      <c r="E92" s="200"/>
    </row>
    <row r="93" spans="1:5" s="192" customFormat="1" ht="18.75">
      <c r="A93" s="203" t="s">
        <v>87</v>
      </c>
      <c r="B93" s="196" t="s">
        <v>13</v>
      </c>
      <c r="C93" s="204">
        <v>7.0000000000000007E-2</v>
      </c>
      <c r="D93" s="25">
        <v>0.1</v>
      </c>
      <c r="E93" s="200">
        <f t="shared" si="2"/>
        <v>0.70000000000000007</v>
      </c>
    </row>
    <row r="94" spans="1:5" s="192" customFormat="1" ht="18.75">
      <c r="A94" s="203" t="s">
        <v>88</v>
      </c>
      <c r="B94" s="196" t="s">
        <v>13</v>
      </c>
      <c r="C94" s="204">
        <v>0.93</v>
      </c>
      <c r="D94" s="25">
        <v>0.5</v>
      </c>
      <c r="E94" s="200">
        <f t="shared" si="2"/>
        <v>1.86</v>
      </c>
    </row>
    <row r="95" spans="1:5" s="192" customFormat="1" ht="37.5">
      <c r="A95" s="202" t="s">
        <v>129</v>
      </c>
      <c r="B95" s="196" t="s">
        <v>13</v>
      </c>
      <c r="C95" s="204">
        <v>1.79</v>
      </c>
      <c r="D95" s="25">
        <v>1.32</v>
      </c>
      <c r="E95" s="200">
        <f t="shared" si="2"/>
        <v>1.356060606060606</v>
      </c>
    </row>
    <row r="96" spans="1:5" s="192" customFormat="1" ht="40.5" customHeight="1">
      <c r="A96" s="202" t="s">
        <v>130</v>
      </c>
      <c r="B96" s="196" t="s">
        <v>13</v>
      </c>
      <c r="C96" s="204">
        <v>1.97</v>
      </c>
      <c r="D96" s="25">
        <v>1.92</v>
      </c>
      <c r="E96" s="200">
        <f t="shared" si="2"/>
        <v>1.0260416666666667</v>
      </c>
    </row>
    <row r="97" spans="1:5" s="192" customFormat="1" ht="18.75">
      <c r="A97" s="203" t="s">
        <v>159</v>
      </c>
      <c r="B97" s="196" t="s">
        <v>13</v>
      </c>
      <c r="C97" s="204">
        <v>0.08</v>
      </c>
      <c r="D97" s="25">
        <v>7.0000000000000007E-2</v>
      </c>
      <c r="E97" s="200">
        <f t="shared" si="2"/>
        <v>1.1428571428571428</v>
      </c>
    </row>
    <row r="98" spans="1:5" s="192" customFormat="1" ht="37.5">
      <c r="A98" s="202" t="s">
        <v>131</v>
      </c>
      <c r="B98" s="196" t="s">
        <v>13</v>
      </c>
      <c r="C98" s="204">
        <v>2.2999999999999998</v>
      </c>
      <c r="D98" s="25">
        <v>3.3</v>
      </c>
      <c r="E98" s="200">
        <f t="shared" si="2"/>
        <v>0.69696969696969691</v>
      </c>
    </row>
    <row r="99" spans="1:5" s="192" customFormat="1" ht="18.75">
      <c r="A99" s="202" t="s">
        <v>158</v>
      </c>
      <c r="B99" s="196" t="s">
        <v>13</v>
      </c>
      <c r="C99" s="204">
        <v>0.96</v>
      </c>
      <c r="D99" s="25">
        <v>0.48</v>
      </c>
      <c r="E99" s="200">
        <f t="shared" si="2"/>
        <v>2</v>
      </c>
    </row>
    <row r="100" spans="1:5" s="192" customFormat="1" ht="18.75">
      <c r="A100" s="202" t="s">
        <v>160</v>
      </c>
      <c r="B100" s="196" t="s">
        <v>13</v>
      </c>
      <c r="C100" s="204"/>
      <c r="D100" s="25"/>
      <c r="E100" s="200"/>
    </row>
    <row r="101" spans="1:5" s="192" customFormat="1" ht="18.75">
      <c r="A101" s="203" t="s">
        <v>92</v>
      </c>
      <c r="B101" s="196" t="s">
        <v>13</v>
      </c>
      <c r="C101" s="204">
        <v>4.16</v>
      </c>
      <c r="D101" s="25">
        <v>3.95</v>
      </c>
      <c r="E101" s="200">
        <f t="shared" si="2"/>
        <v>1.0531645569620254</v>
      </c>
    </row>
    <row r="102" spans="1:5" s="192" customFormat="1" ht="60.75" customHeight="1">
      <c r="A102" s="202" t="s">
        <v>101</v>
      </c>
      <c r="B102" s="196" t="s">
        <v>13</v>
      </c>
      <c r="C102" s="204">
        <v>6.28</v>
      </c>
      <c r="D102" s="25">
        <v>6.48</v>
      </c>
      <c r="E102" s="200">
        <f t="shared" si="2"/>
        <v>0.96913580246913578</v>
      </c>
    </row>
    <row r="103" spans="1:5" s="192" customFormat="1" ht="18.75">
      <c r="A103" s="243" t="s">
        <v>55</v>
      </c>
      <c r="B103" s="244"/>
      <c r="C103" s="244"/>
      <c r="D103" s="244"/>
      <c r="E103" s="245"/>
    </row>
    <row r="104" spans="1:5" s="192" customFormat="1" ht="19.5">
      <c r="A104" s="20" t="s">
        <v>58</v>
      </c>
      <c r="B104" s="196" t="s">
        <v>57</v>
      </c>
      <c r="C104" s="204">
        <v>7.84</v>
      </c>
      <c r="D104" s="25">
        <v>7.74</v>
      </c>
      <c r="E104" s="200">
        <f>C104/D104</f>
        <v>1.0129198966408268</v>
      </c>
    </row>
    <row r="105" spans="1:5" s="192" customFormat="1" ht="19.5">
      <c r="A105" s="20" t="s">
        <v>59</v>
      </c>
      <c r="B105" s="196"/>
      <c r="C105" s="204"/>
      <c r="D105" s="25"/>
      <c r="E105" s="200"/>
    </row>
    <row r="106" spans="1:5" s="192" customFormat="1" ht="37.5">
      <c r="A106" s="202" t="s">
        <v>126</v>
      </c>
      <c r="B106" s="196" t="s">
        <v>57</v>
      </c>
      <c r="C106" s="204"/>
      <c r="D106" s="25"/>
      <c r="E106" s="200"/>
    </row>
    <row r="107" spans="1:5" s="192" customFormat="1" ht="37.5">
      <c r="A107" s="202" t="s">
        <v>147</v>
      </c>
      <c r="B107" s="196" t="s">
        <v>57</v>
      </c>
      <c r="C107" s="204"/>
      <c r="D107" s="25"/>
      <c r="E107" s="200"/>
    </row>
    <row r="108" spans="1:5" s="192" customFormat="1" ht="18.75">
      <c r="A108" s="202" t="s">
        <v>127</v>
      </c>
      <c r="B108" s="196" t="s">
        <v>57</v>
      </c>
      <c r="C108" s="204">
        <v>0.05</v>
      </c>
      <c r="D108" s="25">
        <v>0.11</v>
      </c>
      <c r="E108" s="200">
        <f t="shared" ref="E108:E161" si="3">C108/D108</f>
        <v>0.45454545454545459</v>
      </c>
    </row>
    <row r="109" spans="1:5" s="192" customFormat="1" ht="18.75">
      <c r="A109" s="202" t="s">
        <v>128</v>
      </c>
      <c r="B109" s="196" t="s">
        <v>57</v>
      </c>
      <c r="C109" s="204"/>
      <c r="D109" s="25"/>
      <c r="E109" s="200"/>
    </row>
    <row r="110" spans="1:5" s="192" customFormat="1" ht="18.75">
      <c r="A110" s="203" t="s">
        <v>87</v>
      </c>
      <c r="B110" s="196" t="s">
        <v>57</v>
      </c>
      <c r="C110" s="204">
        <v>0.01</v>
      </c>
      <c r="D110" s="25">
        <v>0.01</v>
      </c>
      <c r="E110" s="200">
        <f t="shared" si="3"/>
        <v>1</v>
      </c>
    </row>
    <row r="111" spans="1:5" s="192" customFormat="1" ht="18.75">
      <c r="A111" s="203" t="s">
        <v>88</v>
      </c>
      <c r="B111" s="196" t="s">
        <v>57</v>
      </c>
      <c r="C111" s="204">
        <v>0.98</v>
      </c>
      <c r="D111" s="25">
        <v>1</v>
      </c>
      <c r="E111" s="200">
        <f t="shared" si="3"/>
        <v>0.98</v>
      </c>
    </row>
    <row r="112" spans="1:5" s="192" customFormat="1" ht="37.5">
      <c r="A112" s="202" t="s">
        <v>129</v>
      </c>
      <c r="B112" s="196" t="s">
        <v>57</v>
      </c>
      <c r="C112" s="204">
        <v>0.42</v>
      </c>
      <c r="D112" s="25">
        <v>0.41</v>
      </c>
      <c r="E112" s="200">
        <f t="shared" si="3"/>
        <v>1.024390243902439</v>
      </c>
    </row>
    <row r="113" spans="1:5" s="192" customFormat="1" ht="40.5" customHeight="1">
      <c r="A113" s="202" t="s">
        <v>130</v>
      </c>
      <c r="B113" s="196" t="s">
        <v>57</v>
      </c>
      <c r="C113" s="204">
        <v>0.17</v>
      </c>
      <c r="D113" s="25">
        <v>0.2</v>
      </c>
      <c r="E113" s="200">
        <f t="shared" si="3"/>
        <v>0.85</v>
      </c>
    </row>
    <row r="114" spans="1:5" s="192" customFormat="1" ht="18.75">
      <c r="A114" s="203" t="s">
        <v>159</v>
      </c>
      <c r="B114" s="196" t="s">
        <v>57</v>
      </c>
      <c r="C114" s="204">
        <v>0.01</v>
      </c>
      <c r="D114" s="25">
        <v>0.06</v>
      </c>
      <c r="E114" s="200">
        <f t="shared" si="3"/>
        <v>0.16666666666666669</v>
      </c>
    </row>
    <row r="115" spans="1:5" s="192" customFormat="1" ht="37.5">
      <c r="A115" s="202" t="s">
        <v>131</v>
      </c>
      <c r="B115" s="196" t="s">
        <v>57</v>
      </c>
      <c r="C115" s="204">
        <v>0.35</v>
      </c>
      <c r="D115" s="25">
        <v>0.44</v>
      </c>
      <c r="E115" s="200">
        <f t="shared" si="3"/>
        <v>0.79545454545454541</v>
      </c>
    </row>
    <row r="116" spans="1:5" s="192" customFormat="1" ht="18.75">
      <c r="A116" s="202" t="s">
        <v>158</v>
      </c>
      <c r="B116" s="196" t="s">
        <v>57</v>
      </c>
      <c r="C116" s="204">
        <v>1.58</v>
      </c>
      <c r="D116" s="25">
        <v>1.46</v>
      </c>
      <c r="E116" s="200">
        <f t="shared" si="3"/>
        <v>1.0821917808219179</v>
      </c>
    </row>
    <row r="117" spans="1:5" s="192" customFormat="1" ht="18.75">
      <c r="A117" s="202" t="s">
        <v>160</v>
      </c>
      <c r="B117" s="196" t="s">
        <v>57</v>
      </c>
      <c r="C117" s="204">
        <v>0.12</v>
      </c>
      <c r="D117" s="25"/>
      <c r="E117" s="200"/>
    </row>
    <row r="118" spans="1:5" s="192" customFormat="1" ht="37.5">
      <c r="A118" s="202" t="s">
        <v>86</v>
      </c>
      <c r="B118" s="196" t="s">
        <v>57</v>
      </c>
      <c r="C118" s="204">
        <v>1.04</v>
      </c>
      <c r="D118" s="25">
        <v>0.86</v>
      </c>
      <c r="E118" s="200">
        <f t="shared" si="3"/>
        <v>1.2093023255813955</v>
      </c>
    </row>
    <row r="119" spans="1:5" s="192" customFormat="1" ht="18.75">
      <c r="A119" s="219" t="s">
        <v>89</v>
      </c>
      <c r="B119" s="196" t="s">
        <v>57</v>
      </c>
      <c r="C119" s="204">
        <v>1.26</v>
      </c>
      <c r="D119" s="25">
        <v>1.21</v>
      </c>
      <c r="E119" s="200">
        <f t="shared" si="3"/>
        <v>1.0413223140495869</v>
      </c>
    </row>
    <row r="120" spans="1:5" s="192" customFormat="1" ht="18.75">
      <c r="A120" s="219" t="s">
        <v>90</v>
      </c>
      <c r="B120" s="196" t="s">
        <v>57</v>
      </c>
      <c r="C120" s="204">
        <v>0.91</v>
      </c>
      <c r="D120" s="25">
        <v>0.94</v>
      </c>
      <c r="E120" s="200">
        <f t="shared" si="3"/>
        <v>0.96808510638297884</v>
      </c>
    </row>
    <row r="121" spans="1:5" s="192" customFormat="1" ht="18.75">
      <c r="A121" s="219" t="s">
        <v>92</v>
      </c>
      <c r="B121" s="196" t="s">
        <v>57</v>
      </c>
      <c r="C121" s="204">
        <v>0.94</v>
      </c>
      <c r="D121" s="25">
        <v>1.04</v>
      </c>
      <c r="E121" s="200">
        <f t="shared" si="3"/>
        <v>0.90384615384615374</v>
      </c>
    </row>
    <row r="122" spans="1:5" s="192" customFormat="1" ht="56.25">
      <c r="A122" s="220" t="s">
        <v>99</v>
      </c>
      <c r="B122" s="196" t="s">
        <v>57</v>
      </c>
      <c r="C122" s="204">
        <v>0.5</v>
      </c>
      <c r="D122" s="25">
        <v>0.5</v>
      </c>
      <c r="E122" s="200">
        <f t="shared" si="3"/>
        <v>1</v>
      </c>
    </row>
    <row r="123" spans="1:5" s="192" customFormat="1" ht="18.75">
      <c r="A123" s="221" t="s">
        <v>91</v>
      </c>
      <c r="B123" s="196"/>
      <c r="C123" s="204"/>
      <c r="D123" s="25"/>
      <c r="E123" s="200"/>
    </row>
    <row r="124" spans="1:5" s="192" customFormat="1" ht="37.5">
      <c r="A124" s="202" t="s">
        <v>166</v>
      </c>
      <c r="B124" s="196" t="s">
        <v>57</v>
      </c>
      <c r="C124" s="204"/>
      <c r="D124" s="25"/>
      <c r="E124" s="200"/>
    </row>
    <row r="125" spans="1:5" s="192" customFormat="1" ht="18.75">
      <c r="A125" s="219" t="s">
        <v>161</v>
      </c>
      <c r="B125" s="196" t="s">
        <v>57</v>
      </c>
      <c r="C125" s="204">
        <v>0.06</v>
      </c>
      <c r="D125" s="25">
        <v>0.05</v>
      </c>
      <c r="E125" s="200">
        <f t="shared" si="3"/>
        <v>1.2</v>
      </c>
    </row>
    <row r="126" spans="1:5" s="192" customFormat="1" ht="18.75">
      <c r="A126" s="219" t="s">
        <v>167</v>
      </c>
      <c r="B126" s="196" t="s">
        <v>57</v>
      </c>
      <c r="C126" s="204">
        <v>0.11</v>
      </c>
      <c r="D126" s="25">
        <v>0.12</v>
      </c>
      <c r="E126" s="200">
        <f t="shared" si="3"/>
        <v>0.91666666666666674</v>
      </c>
    </row>
    <row r="127" spans="1:5" s="192" customFormat="1" ht="18.75">
      <c r="A127" s="219" t="s">
        <v>168</v>
      </c>
      <c r="B127" s="196" t="s">
        <v>57</v>
      </c>
      <c r="C127" s="204">
        <v>0.08</v>
      </c>
      <c r="D127" s="25">
        <v>7.0000000000000007E-2</v>
      </c>
      <c r="E127" s="200">
        <f t="shared" si="3"/>
        <v>1.1428571428571428</v>
      </c>
    </row>
    <row r="128" spans="1:5" s="192" customFormat="1" ht="18.75">
      <c r="A128" s="219" t="s">
        <v>93</v>
      </c>
      <c r="B128" s="196" t="s">
        <v>39</v>
      </c>
      <c r="C128" s="204">
        <v>7.0000000000000007E-2</v>
      </c>
      <c r="D128" s="25">
        <v>0.08</v>
      </c>
      <c r="E128" s="200">
        <f t="shared" si="3"/>
        <v>0.87500000000000011</v>
      </c>
    </row>
    <row r="129" spans="1:5" s="192" customFormat="1" ht="39">
      <c r="A129" s="20" t="s">
        <v>60</v>
      </c>
      <c r="B129" s="196" t="s">
        <v>13</v>
      </c>
      <c r="C129" s="90">
        <v>1.63</v>
      </c>
      <c r="D129" s="25">
        <v>1.44</v>
      </c>
      <c r="E129" s="200">
        <f t="shared" si="3"/>
        <v>1.1319444444444444</v>
      </c>
    </row>
    <row r="130" spans="1:5" s="192" customFormat="1" ht="19.5">
      <c r="A130" s="20" t="s">
        <v>61</v>
      </c>
      <c r="B130" s="196" t="s">
        <v>17</v>
      </c>
      <c r="C130" s="90">
        <v>17579.5</v>
      </c>
      <c r="D130" s="19">
        <v>16579.5</v>
      </c>
      <c r="E130" s="200">
        <f t="shared" si="3"/>
        <v>1.0603154498024669</v>
      </c>
    </row>
    <row r="131" spans="1:5" s="192" customFormat="1" ht="39">
      <c r="A131" s="20" t="s">
        <v>62</v>
      </c>
      <c r="B131" s="196" t="s">
        <v>17</v>
      </c>
      <c r="C131" s="199">
        <v>38263</v>
      </c>
      <c r="D131" s="19">
        <v>35060</v>
      </c>
      <c r="E131" s="200">
        <f t="shared" si="3"/>
        <v>1.0913576725613234</v>
      </c>
    </row>
    <row r="132" spans="1:5" s="192" customFormat="1" ht="19.5">
      <c r="A132" s="20" t="s">
        <v>59</v>
      </c>
      <c r="B132" s="196"/>
      <c r="C132" s="199"/>
      <c r="D132" s="19"/>
      <c r="E132" s="200"/>
    </row>
    <row r="133" spans="1:5" s="192" customFormat="1" ht="37.5">
      <c r="A133" s="202" t="s">
        <v>126</v>
      </c>
      <c r="B133" s="196" t="s">
        <v>17</v>
      </c>
      <c r="C133" s="199"/>
      <c r="D133" s="19"/>
      <c r="E133" s="200"/>
    </row>
    <row r="134" spans="1:5" s="192" customFormat="1" ht="37.5">
      <c r="A134" s="202" t="s">
        <v>147</v>
      </c>
      <c r="B134" s="196" t="s">
        <v>17</v>
      </c>
      <c r="C134" s="199"/>
      <c r="D134" s="19"/>
      <c r="E134" s="200"/>
    </row>
    <row r="135" spans="1:5" s="192" customFormat="1" ht="18.75">
      <c r="A135" s="202" t="s">
        <v>127</v>
      </c>
      <c r="B135" s="196" t="s">
        <v>17</v>
      </c>
      <c r="C135" s="199">
        <v>14025</v>
      </c>
      <c r="D135" s="19">
        <v>9593</v>
      </c>
      <c r="E135" s="200">
        <f t="shared" si="3"/>
        <v>1.4620035442510164</v>
      </c>
    </row>
    <row r="136" spans="1:5" s="192" customFormat="1" ht="18.75">
      <c r="A136" s="202" t="s">
        <v>128</v>
      </c>
      <c r="B136" s="196" t="s">
        <v>17</v>
      </c>
      <c r="C136" s="199"/>
      <c r="D136" s="19"/>
      <c r="E136" s="200"/>
    </row>
    <row r="137" spans="1:5" s="192" customFormat="1" ht="18.75">
      <c r="A137" s="203" t="s">
        <v>87</v>
      </c>
      <c r="B137" s="196" t="s">
        <v>17</v>
      </c>
      <c r="C137" s="199">
        <v>14375</v>
      </c>
      <c r="D137" s="19">
        <v>14583.3</v>
      </c>
      <c r="E137" s="200">
        <f t="shared" si="3"/>
        <v>0.98571653878066012</v>
      </c>
    </row>
    <row r="138" spans="1:5" s="192" customFormat="1" ht="18.75">
      <c r="A138" s="203" t="s">
        <v>88</v>
      </c>
      <c r="B138" s="196" t="s">
        <v>17</v>
      </c>
      <c r="C138" s="199">
        <v>34226</v>
      </c>
      <c r="D138" s="19">
        <v>35037</v>
      </c>
      <c r="E138" s="200">
        <f t="shared" si="3"/>
        <v>0.9768530410708679</v>
      </c>
    </row>
    <row r="139" spans="1:5" s="192" customFormat="1" ht="37.5">
      <c r="A139" s="202" t="s">
        <v>129</v>
      </c>
      <c r="B139" s="196" t="s">
        <v>17</v>
      </c>
      <c r="C139" s="199">
        <v>27435</v>
      </c>
      <c r="D139" s="19">
        <v>27535</v>
      </c>
      <c r="E139" s="200">
        <f t="shared" si="3"/>
        <v>0.99636825857998912</v>
      </c>
    </row>
    <row r="140" spans="1:5" s="192" customFormat="1" ht="36.75" customHeight="1">
      <c r="A140" s="202" t="s">
        <v>130</v>
      </c>
      <c r="B140" s="196" t="s">
        <v>17</v>
      </c>
      <c r="C140" s="199">
        <v>21025</v>
      </c>
      <c r="D140" s="19">
        <v>22065</v>
      </c>
      <c r="E140" s="200">
        <f t="shared" si="3"/>
        <v>0.95286653070473604</v>
      </c>
    </row>
    <row r="141" spans="1:5" s="192" customFormat="1" ht="18.75">
      <c r="A141" s="203" t="s">
        <v>159</v>
      </c>
      <c r="B141" s="196" t="s">
        <v>17</v>
      </c>
      <c r="C141" s="199">
        <v>9342</v>
      </c>
      <c r="D141" s="19">
        <v>9617</v>
      </c>
      <c r="E141" s="200">
        <f t="shared" si="3"/>
        <v>0.97140480399292917</v>
      </c>
    </row>
    <row r="142" spans="1:5" s="192" customFormat="1" ht="37.5">
      <c r="A142" s="202" t="s">
        <v>131</v>
      </c>
      <c r="B142" s="196" t="s">
        <v>17</v>
      </c>
      <c r="C142" s="199">
        <v>20843</v>
      </c>
      <c r="D142" s="19">
        <v>19506</v>
      </c>
      <c r="E142" s="200">
        <f t="shared" si="3"/>
        <v>1.068543012406439</v>
      </c>
    </row>
    <row r="143" spans="1:5" s="192" customFormat="1" ht="18.75">
      <c r="A143" s="202" t="s">
        <v>158</v>
      </c>
      <c r="B143" s="196" t="s">
        <v>17</v>
      </c>
      <c r="C143" s="199">
        <v>58884</v>
      </c>
      <c r="D143" s="19">
        <v>55237</v>
      </c>
      <c r="E143" s="200">
        <f t="shared" si="3"/>
        <v>1.0660245849702192</v>
      </c>
    </row>
    <row r="144" spans="1:5" s="192" customFormat="1" ht="18.75">
      <c r="A144" s="202" t="s">
        <v>160</v>
      </c>
      <c r="B144" s="196" t="s">
        <v>17</v>
      </c>
      <c r="C144" s="199">
        <v>48617</v>
      </c>
      <c r="D144" s="19"/>
      <c r="E144" s="200"/>
    </row>
    <row r="145" spans="1:5" s="192" customFormat="1" ht="37.5">
      <c r="A145" s="202" t="s">
        <v>86</v>
      </c>
      <c r="B145" s="196" t="s">
        <v>17</v>
      </c>
      <c r="C145" s="199">
        <v>46599</v>
      </c>
      <c r="D145" s="19">
        <v>46901</v>
      </c>
      <c r="E145" s="200">
        <f t="shared" si="3"/>
        <v>0.99356090488475723</v>
      </c>
    </row>
    <row r="146" spans="1:5" s="192" customFormat="1" ht="18.75">
      <c r="A146" s="219" t="s">
        <v>89</v>
      </c>
      <c r="B146" s="196" t="s">
        <v>17</v>
      </c>
      <c r="C146" s="199">
        <v>28471</v>
      </c>
      <c r="D146" s="19">
        <v>24439</v>
      </c>
      <c r="E146" s="200">
        <f t="shared" si="3"/>
        <v>1.1649822005810384</v>
      </c>
    </row>
    <row r="147" spans="1:5" s="192" customFormat="1" ht="18.75">
      <c r="A147" s="219" t="s">
        <v>90</v>
      </c>
      <c r="B147" s="196" t="s">
        <v>17</v>
      </c>
      <c r="C147" s="199">
        <v>36861</v>
      </c>
      <c r="D147" s="19">
        <v>27237</v>
      </c>
      <c r="E147" s="200">
        <f t="shared" si="3"/>
        <v>1.353342879171715</v>
      </c>
    </row>
    <row r="148" spans="1:5" s="192" customFormat="1" ht="18.75">
      <c r="A148" s="219" t="s">
        <v>92</v>
      </c>
      <c r="B148" s="196" t="s">
        <v>17</v>
      </c>
      <c r="C148" s="199">
        <v>27915</v>
      </c>
      <c r="D148" s="19">
        <v>31620</v>
      </c>
      <c r="E148" s="200">
        <f t="shared" si="3"/>
        <v>0.88282732447817835</v>
      </c>
    </row>
    <row r="149" spans="1:5" s="192" customFormat="1" ht="56.25">
      <c r="A149" s="220" t="s">
        <v>99</v>
      </c>
      <c r="B149" s="196" t="s">
        <v>17</v>
      </c>
      <c r="C149" s="199">
        <v>29157.4</v>
      </c>
      <c r="D149" s="19">
        <v>25357</v>
      </c>
      <c r="E149" s="200">
        <f t="shared" si="3"/>
        <v>1.1498757739480223</v>
      </c>
    </row>
    <row r="150" spans="1:5" s="192" customFormat="1" ht="18.75">
      <c r="A150" s="221" t="s">
        <v>91</v>
      </c>
      <c r="B150" s="196" t="s">
        <v>17</v>
      </c>
      <c r="C150" s="199"/>
      <c r="D150" s="19"/>
      <c r="E150" s="200"/>
    </row>
    <row r="151" spans="1:5" s="192" customFormat="1" ht="37.5">
      <c r="A151" s="202" t="s">
        <v>166</v>
      </c>
      <c r="B151" s="196" t="s">
        <v>17</v>
      </c>
      <c r="C151" s="199"/>
      <c r="D151" s="19"/>
      <c r="E151" s="200"/>
    </row>
    <row r="152" spans="1:5" s="192" customFormat="1" ht="18.75">
      <c r="A152" s="219" t="s">
        <v>161</v>
      </c>
      <c r="B152" s="196" t="s">
        <v>17</v>
      </c>
      <c r="C152" s="199">
        <v>25635.599999999999</v>
      </c>
      <c r="D152" s="19">
        <v>21400.5</v>
      </c>
      <c r="E152" s="200">
        <f t="shared" si="3"/>
        <v>1.1978972453914627</v>
      </c>
    </row>
    <row r="153" spans="1:5" s="192" customFormat="1" ht="18.75">
      <c r="A153" s="219" t="s">
        <v>167</v>
      </c>
      <c r="B153" s="196" t="s">
        <v>17</v>
      </c>
      <c r="C153" s="199">
        <v>31549.7</v>
      </c>
      <c r="D153" s="19">
        <v>25725.4</v>
      </c>
      <c r="E153" s="200">
        <f t="shared" si="3"/>
        <v>1.2264026992777566</v>
      </c>
    </row>
    <row r="154" spans="1:5" s="192" customFormat="1" ht="18.75">
      <c r="A154" s="219" t="s">
        <v>168</v>
      </c>
      <c r="B154" s="196" t="s">
        <v>17</v>
      </c>
      <c r="C154" s="199">
        <v>25058.3</v>
      </c>
      <c r="D154" s="19">
        <v>19417.7</v>
      </c>
      <c r="E154" s="200">
        <f t="shared" si="3"/>
        <v>1.2904875448688566</v>
      </c>
    </row>
    <row r="155" spans="1:5" s="192" customFormat="1" ht="18.75">
      <c r="A155" s="219" t="s">
        <v>93</v>
      </c>
      <c r="B155" s="196" t="s">
        <v>17</v>
      </c>
      <c r="C155" s="199">
        <v>45378.2</v>
      </c>
      <c r="D155" s="19">
        <v>42937.1</v>
      </c>
      <c r="E155" s="200">
        <f t="shared" si="3"/>
        <v>1.0568529313810202</v>
      </c>
    </row>
    <row r="156" spans="1:5" s="192" customFormat="1" ht="19.5">
      <c r="A156" s="222" t="s">
        <v>63</v>
      </c>
      <c r="B156" s="196" t="s">
        <v>7</v>
      </c>
      <c r="C156" s="199">
        <v>53.2</v>
      </c>
      <c r="D156" s="19">
        <v>44.1</v>
      </c>
      <c r="E156" s="200">
        <f t="shared" si="3"/>
        <v>1.2063492063492063</v>
      </c>
    </row>
    <row r="157" spans="1:5" s="192" customFormat="1" ht="19.5">
      <c r="A157" s="222" t="s">
        <v>64</v>
      </c>
      <c r="B157" s="196" t="s">
        <v>7</v>
      </c>
      <c r="C157" s="199">
        <v>3598.7</v>
      </c>
      <c r="D157" s="19">
        <v>3255.6</v>
      </c>
      <c r="E157" s="200">
        <f>C157/D157</f>
        <v>1.1053876397591842</v>
      </c>
    </row>
    <row r="158" spans="1:5" s="192" customFormat="1" ht="39">
      <c r="A158" s="20" t="s">
        <v>102</v>
      </c>
      <c r="B158" s="196" t="s">
        <v>17</v>
      </c>
      <c r="C158" s="90">
        <v>9731</v>
      </c>
      <c r="D158" s="83">
        <v>9389</v>
      </c>
      <c r="E158" s="200">
        <f t="shared" si="3"/>
        <v>1.0364256044307167</v>
      </c>
    </row>
    <row r="159" spans="1:5" s="192" customFormat="1" ht="58.5">
      <c r="A159" s="20" t="s">
        <v>65</v>
      </c>
      <c r="B159" s="196" t="s">
        <v>66</v>
      </c>
      <c r="C159" s="90">
        <v>1.81</v>
      </c>
      <c r="D159" s="25">
        <v>1.76</v>
      </c>
      <c r="E159" s="200">
        <f t="shared" si="3"/>
        <v>1.0284090909090908</v>
      </c>
    </row>
    <row r="160" spans="1:5" s="192" customFormat="1" ht="39">
      <c r="A160" s="20" t="s">
        <v>67</v>
      </c>
      <c r="B160" s="196" t="s">
        <v>39</v>
      </c>
      <c r="C160" s="90">
        <v>5.63</v>
      </c>
      <c r="D160" s="25">
        <v>6.29</v>
      </c>
      <c r="E160" s="200">
        <f>C160/D160</f>
        <v>0.89507154213036566</v>
      </c>
    </row>
    <row r="161" spans="1:5" s="192" customFormat="1" ht="19.5">
      <c r="A161" s="20" t="s">
        <v>68</v>
      </c>
      <c r="B161" s="196" t="s">
        <v>13</v>
      </c>
      <c r="C161" s="90">
        <v>18.2</v>
      </c>
      <c r="D161" s="19">
        <v>20.3</v>
      </c>
      <c r="E161" s="200">
        <f t="shared" si="3"/>
        <v>0.89655172413793094</v>
      </c>
    </row>
    <row r="162" spans="1:5" s="192" customFormat="1" ht="19.5">
      <c r="A162" s="20" t="s">
        <v>69</v>
      </c>
      <c r="B162" s="196" t="s">
        <v>71</v>
      </c>
      <c r="C162" s="19">
        <v>0</v>
      </c>
      <c r="D162" s="19">
        <v>0</v>
      </c>
      <c r="E162" s="200"/>
    </row>
    <row r="163" spans="1:5" s="192" customFormat="1" ht="18.75">
      <c r="A163" s="223" t="s">
        <v>70</v>
      </c>
      <c r="B163" s="196" t="s">
        <v>71</v>
      </c>
      <c r="C163" s="19">
        <v>0</v>
      </c>
      <c r="D163" s="19">
        <v>0</v>
      </c>
      <c r="E163" s="200"/>
    </row>
    <row r="164" spans="1:5" s="192" customFormat="1" ht="18.75">
      <c r="A164" s="224"/>
      <c r="B164" s="225"/>
      <c r="C164" s="226"/>
      <c r="D164" s="226"/>
      <c r="E164" s="227"/>
    </row>
    <row r="165" spans="1:5" s="192" customFormat="1" ht="18.75">
      <c r="A165" s="224"/>
      <c r="B165" s="225"/>
      <c r="C165" s="226"/>
      <c r="D165" s="226"/>
      <c r="E165" s="227"/>
    </row>
    <row r="166" spans="1:5" s="192" customFormat="1" ht="18.75">
      <c r="A166" s="224"/>
      <c r="B166" s="225"/>
      <c r="C166" s="226"/>
      <c r="D166" s="226"/>
      <c r="E166" s="227"/>
    </row>
    <row r="167" spans="1:5" s="231" customFormat="1" ht="40.5">
      <c r="A167" s="228" t="s">
        <v>191</v>
      </c>
      <c r="B167" s="229"/>
      <c r="C167" s="230"/>
      <c r="D167" s="249" t="s">
        <v>192</v>
      </c>
      <c r="E167" s="249"/>
    </row>
    <row r="168" spans="1:5" s="192" customFormat="1" ht="18.75">
      <c r="A168" s="224"/>
      <c r="B168" s="225"/>
      <c r="C168" s="226"/>
      <c r="D168" s="226"/>
      <c r="E168" s="227"/>
    </row>
    <row r="169" spans="1:5" s="192" customFormat="1" ht="18.75">
      <c r="A169" s="224"/>
      <c r="B169" s="225"/>
      <c r="C169" s="226"/>
      <c r="D169" s="226"/>
      <c r="E169" s="227"/>
    </row>
    <row r="170" spans="1:5" s="192" customFormat="1" ht="18.75">
      <c r="A170" s="224"/>
      <c r="B170" s="225"/>
      <c r="C170" s="226"/>
      <c r="D170" s="226"/>
      <c r="E170" s="227"/>
    </row>
    <row r="171" spans="1:5" s="192" customFormat="1" ht="18.75">
      <c r="A171" s="232" t="s">
        <v>199</v>
      </c>
      <c r="B171" s="225"/>
      <c r="C171" s="226"/>
      <c r="D171" s="226"/>
      <c r="E171" s="227"/>
    </row>
    <row r="172" spans="1:5" s="192" customFormat="1" ht="17.25" customHeight="1">
      <c r="A172" s="242" t="s">
        <v>200</v>
      </c>
      <c r="B172" s="242"/>
      <c r="C172" s="242"/>
      <c r="D172" s="242"/>
      <c r="E172" s="242"/>
    </row>
    <row r="173" spans="1:5" ht="15.75">
      <c r="A173" s="1"/>
      <c r="B173" s="2"/>
      <c r="C173" s="3"/>
      <c r="D173" s="3"/>
      <c r="E173" s="4"/>
    </row>
  </sheetData>
  <mergeCells count="12">
    <mergeCell ref="D1:E1"/>
    <mergeCell ref="A3:E3"/>
    <mergeCell ref="A4:E4"/>
    <mergeCell ref="A172:E172"/>
    <mergeCell ref="A80:E80"/>
    <mergeCell ref="A103:E103"/>
    <mergeCell ref="A6:E6"/>
    <mergeCell ref="A30:E30"/>
    <mergeCell ref="A63:E63"/>
    <mergeCell ref="D167:E167"/>
    <mergeCell ref="C82:C87"/>
    <mergeCell ref="C66:C76"/>
  </mergeCells>
  <phoneticPr fontId="17" type="noConversion"/>
  <printOptions horizontalCentered="1"/>
  <pageMargins left="0.86" right="0.15748031496062992" top="0.39370078740157483" bottom="0.39370078740157483" header="0" footer="0"/>
  <pageSetup paperSize="9" scale="59" fitToHeight="4" orientation="portrait" horizontalDpi="300" verticalDpi="300" r:id="rId1"/>
  <headerFooter alignWithMargins="0"/>
  <rowBreaks count="3" manualBreakCount="3">
    <brk id="41" max="4" man="1"/>
    <brk id="90" max="4" man="1"/>
    <brk id="13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78"/>
  <sheetViews>
    <sheetView tabSelected="1" view="pageBreakPreview" topLeftCell="A13" zoomScale="90" zoomScaleSheetLayoutView="90" workbookViewId="0">
      <selection activeCell="F26" sqref="F26"/>
    </sheetView>
  </sheetViews>
  <sheetFormatPr defaultColWidth="9.140625" defaultRowHeight="15.75"/>
  <cols>
    <col min="1" max="1" width="3.140625" style="7" customWidth="1"/>
    <col min="2" max="2" width="3.28515625" style="7" customWidth="1"/>
    <col min="3" max="3" width="9.140625" style="7"/>
    <col min="4" max="4" width="29" style="7" customWidth="1"/>
    <col min="5" max="5" width="13.42578125" style="8" customWidth="1"/>
    <col min="6" max="6" width="14.140625" style="8" customWidth="1"/>
    <col min="7" max="7" width="15.5703125" style="8" customWidth="1"/>
    <col min="8" max="8" width="15.85546875" style="8" customWidth="1"/>
    <col min="9" max="9" width="15.28515625" style="8" customWidth="1"/>
    <col min="10" max="10" width="11.42578125" style="8" customWidth="1"/>
    <col min="11" max="11" width="13.28515625" style="8" customWidth="1"/>
    <col min="12" max="16384" width="9.140625" style="8"/>
  </cols>
  <sheetData>
    <row r="1" spans="1:22" s="26" customFormat="1">
      <c r="F1" s="276" t="s">
        <v>72</v>
      </c>
      <c r="G1" s="276"/>
      <c r="H1" s="276"/>
      <c r="I1" s="276"/>
      <c r="J1" s="276"/>
      <c r="K1" s="276"/>
    </row>
    <row r="2" spans="1:22" s="26" customFormat="1" ht="42" customHeight="1">
      <c r="A2" s="277" t="s">
        <v>169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s="26" customFormat="1" ht="18.75" customHeight="1">
      <c r="A3" s="278" t="s">
        <v>241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s="26" customFormat="1">
      <c r="A4" s="11"/>
      <c r="B4" s="11"/>
      <c r="C4" s="11"/>
      <c r="D4" s="11"/>
      <c r="E4" s="11"/>
      <c r="F4" s="11"/>
      <c r="G4" s="11"/>
      <c r="H4" s="11"/>
      <c r="I4" s="11"/>
      <c r="J4" s="279" t="s">
        <v>95</v>
      </c>
      <c r="K4" s="279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s="26" customFormat="1" ht="96" customHeight="1">
      <c r="A5" s="265"/>
      <c r="B5" s="265"/>
      <c r="C5" s="265"/>
      <c r="D5" s="265"/>
      <c r="E5" s="121" t="s">
        <v>73</v>
      </c>
      <c r="F5" s="121" t="s">
        <v>74</v>
      </c>
      <c r="G5" s="121" t="s">
        <v>75</v>
      </c>
      <c r="H5" s="121" t="s">
        <v>76</v>
      </c>
      <c r="I5" s="121" t="s">
        <v>77</v>
      </c>
      <c r="J5" s="121" t="s">
        <v>64</v>
      </c>
      <c r="K5" s="121" t="s">
        <v>63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s="26" customFormat="1" ht="47.25" customHeight="1">
      <c r="A6" s="280" t="s">
        <v>143</v>
      </c>
      <c r="B6" s="281"/>
      <c r="C6" s="281"/>
      <c r="D6" s="282"/>
      <c r="E6" s="122"/>
      <c r="F6" s="123">
        <v>189.9</v>
      </c>
      <c r="G6" s="123">
        <v>167.2</v>
      </c>
      <c r="H6" s="82">
        <v>22.7</v>
      </c>
      <c r="I6" s="124">
        <v>51</v>
      </c>
      <c r="J6" s="125">
        <v>8.58</v>
      </c>
      <c r="K6" s="125">
        <v>0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s="26" customFormat="1" ht="17.25" customHeight="1">
      <c r="A7" s="260" t="s">
        <v>121</v>
      </c>
      <c r="B7" s="261"/>
      <c r="C7" s="261"/>
      <c r="D7" s="262"/>
      <c r="E7" s="50"/>
      <c r="F7" s="18">
        <v>189.9</v>
      </c>
      <c r="G7" s="18">
        <v>167.2</v>
      </c>
      <c r="H7" s="115">
        <f>F7-G7</f>
        <v>22.700000000000017</v>
      </c>
      <c r="I7" s="126">
        <v>51</v>
      </c>
      <c r="J7" s="127">
        <v>8.58</v>
      </c>
      <c r="K7" s="127">
        <v>0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26" customFormat="1" ht="15.75" customHeight="1">
      <c r="A8" s="51"/>
      <c r="B8" s="263" t="s">
        <v>78</v>
      </c>
      <c r="C8" s="263"/>
      <c r="D8" s="264"/>
      <c r="E8" s="52"/>
      <c r="F8" s="15"/>
      <c r="G8" s="15"/>
      <c r="H8" s="82"/>
      <c r="I8" s="128"/>
      <c r="J8" s="129"/>
      <c r="K8" s="129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s="26" customFormat="1" ht="17.25" customHeight="1">
      <c r="A9" s="51"/>
      <c r="B9" s="270" t="s">
        <v>242</v>
      </c>
      <c r="C9" s="270"/>
      <c r="D9" s="271"/>
      <c r="E9" s="130"/>
      <c r="F9" s="56">
        <v>43.8</v>
      </c>
      <c r="G9" s="56">
        <v>41.6</v>
      </c>
      <c r="H9" s="115">
        <f t="shared" ref="H9:H57" si="0">F9-G9</f>
        <v>2.1999999999999957</v>
      </c>
      <c r="I9" s="131">
        <v>18</v>
      </c>
      <c r="J9" s="132">
        <v>2.4700000000000002</v>
      </c>
      <c r="K9" s="132">
        <v>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26" customFormat="1">
      <c r="A10" s="51"/>
      <c r="B10" s="270" t="s">
        <v>187</v>
      </c>
      <c r="C10" s="270"/>
      <c r="D10" s="271"/>
      <c r="E10" s="133"/>
      <c r="F10" s="76">
        <v>88.3</v>
      </c>
      <c r="G10" s="76">
        <v>69.900000000000006</v>
      </c>
      <c r="H10" s="115">
        <f t="shared" si="0"/>
        <v>18.399999999999991</v>
      </c>
      <c r="I10" s="134">
        <v>17</v>
      </c>
      <c r="J10" s="135">
        <v>3.43</v>
      </c>
      <c r="K10" s="135">
        <v>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s="26" customFormat="1">
      <c r="A11" s="266" t="s">
        <v>107</v>
      </c>
      <c r="B11" s="267"/>
      <c r="C11" s="267"/>
      <c r="D11" s="268"/>
      <c r="E11" s="136"/>
      <c r="F11" s="137">
        <v>5.3</v>
      </c>
      <c r="G11" s="137">
        <v>6.1</v>
      </c>
      <c r="H11" s="82">
        <f t="shared" si="0"/>
        <v>-0.79999999999999982</v>
      </c>
      <c r="I11" s="138">
        <v>6</v>
      </c>
      <c r="J11" s="139">
        <v>1.04</v>
      </c>
      <c r="K11" s="139">
        <v>0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26" customFormat="1">
      <c r="A12" s="140"/>
      <c r="B12" s="258" t="s">
        <v>79</v>
      </c>
      <c r="C12" s="258"/>
      <c r="D12" s="259"/>
      <c r="E12" s="130"/>
      <c r="F12" s="56"/>
      <c r="G12" s="56"/>
      <c r="H12" s="82"/>
      <c r="I12" s="131"/>
      <c r="J12" s="132"/>
      <c r="K12" s="132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26" customFormat="1" ht="18" customHeight="1">
      <c r="A13" s="260" t="s">
        <v>109</v>
      </c>
      <c r="B13" s="261"/>
      <c r="C13" s="261"/>
      <c r="D13" s="262"/>
      <c r="E13" s="141"/>
      <c r="F13" s="14">
        <v>5.3</v>
      </c>
      <c r="G13" s="14">
        <v>6.1</v>
      </c>
      <c r="H13" s="115">
        <f t="shared" si="0"/>
        <v>-0.79999999999999982</v>
      </c>
      <c r="I13" s="142">
        <v>6</v>
      </c>
      <c r="J13" s="143">
        <v>1.04</v>
      </c>
      <c r="K13" s="143">
        <v>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26" customFormat="1" ht="15" customHeight="1">
      <c r="A14" s="51"/>
      <c r="B14" s="272" t="s">
        <v>78</v>
      </c>
      <c r="C14" s="272"/>
      <c r="D14" s="273"/>
      <c r="E14" s="52"/>
      <c r="F14" s="17"/>
      <c r="G14" s="17"/>
      <c r="H14" s="115"/>
      <c r="I14" s="144"/>
      <c r="J14" s="145"/>
      <c r="K14" s="145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26" customFormat="1">
      <c r="A15" s="51"/>
      <c r="B15" s="274" t="s">
        <v>224</v>
      </c>
      <c r="C15" s="274"/>
      <c r="D15" s="275"/>
      <c r="E15" s="146"/>
      <c r="F15" s="147">
        <v>5.3</v>
      </c>
      <c r="G15" s="80">
        <v>6.1</v>
      </c>
      <c r="H15" s="115">
        <f t="shared" si="0"/>
        <v>-0.79999999999999982</v>
      </c>
      <c r="I15" s="148">
        <v>6</v>
      </c>
      <c r="J15" s="135">
        <v>1.04</v>
      </c>
      <c r="K15" s="135">
        <v>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s="26" customFormat="1" ht="17.25" customHeight="1">
      <c r="A16" s="266" t="s">
        <v>108</v>
      </c>
      <c r="B16" s="267"/>
      <c r="C16" s="267"/>
      <c r="D16" s="268"/>
      <c r="E16" s="57"/>
      <c r="F16" s="149">
        <v>507</v>
      </c>
      <c r="G16" s="149">
        <v>476.5</v>
      </c>
      <c r="H16" s="82">
        <f t="shared" si="0"/>
        <v>30.5</v>
      </c>
      <c r="I16" s="150">
        <v>983</v>
      </c>
      <c r="J16" s="151">
        <v>403.57</v>
      </c>
      <c r="K16" s="151">
        <v>19.82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26" customFormat="1" ht="17.25" customHeight="1">
      <c r="A17" s="51"/>
      <c r="B17" s="258" t="s">
        <v>79</v>
      </c>
      <c r="C17" s="258"/>
      <c r="D17" s="259"/>
      <c r="E17" s="77"/>
      <c r="F17" s="16"/>
      <c r="G17" s="16"/>
      <c r="H17" s="82"/>
      <c r="I17" s="152"/>
      <c r="J17" s="153"/>
      <c r="K17" s="15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s="26" customFormat="1" ht="18" customHeight="1">
      <c r="A18" s="260" t="s">
        <v>122</v>
      </c>
      <c r="B18" s="261"/>
      <c r="C18" s="261"/>
      <c r="D18" s="262"/>
      <c r="E18" s="141"/>
      <c r="F18" s="56">
        <v>126.1</v>
      </c>
      <c r="G18" s="56">
        <v>125.1</v>
      </c>
      <c r="H18" s="115">
        <f t="shared" si="0"/>
        <v>1</v>
      </c>
      <c r="I18" s="131">
        <v>156</v>
      </c>
      <c r="J18" s="132">
        <v>42.65</v>
      </c>
      <c r="K18" s="132">
        <v>0.08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26" customFormat="1" ht="15.75" customHeight="1">
      <c r="A19" s="51"/>
      <c r="B19" s="263" t="s">
        <v>78</v>
      </c>
      <c r="C19" s="263"/>
      <c r="D19" s="264"/>
      <c r="E19" s="52"/>
      <c r="F19" s="17"/>
      <c r="G19" s="17"/>
      <c r="H19" s="115"/>
      <c r="I19" s="144"/>
      <c r="J19" s="145"/>
      <c r="K19" s="145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26" customFormat="1">
      <c r="A20" s="53"/>
      <c r="B20" s="269" t="s">
        <v>225</v>
      </c>
      <c r="C20" s="269"/>
      <c r="D20" s="269"/>
      <c r="E20" s="154"/>
      <c r="F20" s="112">
        <v>126.1</v>
      </c>
      <c r="G20" s="113">
        <v>125.1</v>
      </c>
      <c r="H20" s="115">
        <f t="shared" si="0"/>
        <v>1</v>
      </c>
      <c r="I20" s="148">
        <v>156</v>
      </c>
      <c r="J20" s="155">
        <v>42.65</v>
      </c>
      <c r="K20" s="155">
        <v>0.08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s="26" customFormat="1" ht="46.5" customHeight="1">
      <c r="A21" s="255" t="s">
        <v>123</v>
      </c>
      <c r="B21" s="256"/>
      <c r="C21" s="256"/>
      <c r="D21" s="257"/>
      <c r="E21" s="185"/>
      <c r="F21" s="17">
        <v>304.3</v>
      </c>
      <c r="G21" s="17">
        <v>277.7</v>
      </c>
      <c r="H21" s="115">
        <f t="shared" si="0"/>
        <v>26.600000000000023</v>
      </c>
      <c r="I21" s="144">
        <v>67</v>
      </c>
      <c r="J21" s="145">
        <v>10.27</v>
      </c>
      <c r="K21" s="145">
        <v>0.01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s="26" customFormat="1" ht="15" customHeight="1">
      <c r="A22" s="51"/>
      <c r="B22" s="263" t="s">
        <v>78</v>
      </c>
      <c r="C22" s="263"/>
      <c r="D22" s="264"/>
      <c r="E22" s="182"/>
      <c r="F22" s="115"/>
      <c r="G22" s="115"/>
      <c r="H22" s="115"/>
      <c r="I22" s="186"/>
      <c r="J22" s="187"/>
      <c r="K22" s="18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26" customFormat="1">
      <c r="A23" s="51"/>
      <c r="B23" s="180"/>
      <c r="C23" s="270" t="s">
        <v>243</v>
      </c>
      <c r="D23" s="271"/>
      <c r="E23" s="77"/>
      <c r="F23" s="14">
        <v>116.4</v>
      </c>
      <c r="G23" s="14">
        <v>102.3</v>
      </c>
      <c r="H23" s="115">
        <f t="shared" si="0"/>
        <v>14.100000000000009</v>
      </c>
      <c r="I23" s="142">
        <v>40</v>
      </c>
      <c r="J23" s="143">
        <v>5.68</v>
      </c>
      <c r="K23" s="143">
        <v>0.01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26" customFormat="1">
      <c r="A24" s="51"/>
      <c r="B24" s="181"/>
      <c r="C24" s="269" t="s">
        <v>222</v>
      </c>
      <c r="D24" s="303"/>
      <c r="E24" s="77"/>
      <c r="F24" s="14">
        <v>97.9</v>
      </c>
      <c r="G24" s="14">
        <v>91.6</v>
      </c>
      <c r="H24" s="115">
        <f>F24-G24</f>
        <v>6.3000000000000114</v>
      </c>
      <c r="I24" s="142">
        <v>7</v>
      </c>
      <c r="J24" s="143">
        <v>1.26</v>
      </c>
      <c r="K24" s="143">
        <v>0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s="26" customFormat="1" ht="15.75" customHeight="1">
      <c r="A25" s="255" t="s">
        <v>196</v>
      </c>
      <c r="B25" s="290"/>
      <c r="C25" s="290"/>
      <c r="D25" s="291"/>
      <c r="E25" s="79"/>
      <c r="F25" s="18">
        <v>47</v>
      </c>
      <c r="G25" s="18">
        <v>46.9</v>
      </c>
      <c r="H25" s="115">
        <f t="shared" si="0"/>
        <v>0.10000000000000142</v>
      </c>
      <c r="I25" s="126"/>
      <c r="J25" s="127"/>
      <c r="K25" s="127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s="26" customFormat="1" ht="15.75" customHeight="1">
      <c r="A26" s="78"/>
      <c r="B26" s="292" t="s">
        <v>78</v>
      </c>
      <c r="C26" s="292"/>
      <c r="D26" s="293"/>
      <c r="E26" s="77"/>
      <c r="F26" s="56"/>
      <c r="G26" s="56"/>
      <c r="H26" s="115"/>
      <c r="I26" s="131"/>
      <c r="J26" s="132"/>
      <c r="K26" s="132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s="26" customFormat="1" ht="15.75" customHeight="1">
      <c r="A27" s="178"/>
      <c r="B27" s="179"/>
      <c r="C27" s="294" t="s">
        <v>197</v>
      </c>
      <c r="D27" s="295"/>
      <c r="E27" s="55"/>
      <c r="F27" s="84">
        <v>47</v>
      </c>
      <c r="G27" s="80">
        <v>46.9</v>
      </c>
      <c r="H27" s="115">
        <f t="shared" si="0"/>
        <v>0.10000000000000142</v>
      </c>
      <c r="I27" s="148"/>
      <c r="J27" s="156"/>
      <c r="K27" s="156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26" customFormat="1" ht="30.75" customHeight="1">
      <c r="A28" s="260" t="s">
        <v>0</v>
      </c>
      <c r="B28" s="261"/>
      <c r="C28" s="261"/>
      <c r="D28" s="262"/>
      <c r="E28" s="50"/>
      <c r="F28" s="18">
        <v>22.6</v>
      </c>
      <c r="G28" s="18">
        <v>22.3</v>
      </c>
      <c r="H28" s="115">
        <f t="shared" si="0"/>
        <v>0.30000000000000071</v>
      </c>
      <c r="I28" s="126">
        <v>6</v>
      </c>
      <c r="J28" s="127">
        <v>0.89</v>
      </c>
      <c r="K28" s="127">
        <v>0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26" customFormat="1">
      <c r="A29" s="51"/>
      <c r="B29" s="263" t="s">
        <v>78</v>
      </c>
      <c r="C29" s="263"/>
      <c r="D29" s="264"/>
      <c r="E29" s="52"/>
      <c r="F29" s="56"/>
      <c r="G29" s="56"/>
      <c r="H29" s="115"/>
      <c r="I29" s="131"/>
      <c r="J29" s="132"/>
      <c r="K29" s="132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s="26" customFormat="1">
      <c r="A30" s="53"/>
      <c r="B30" s="54"/>
      <c r="C30" s="269" t="s">
        <v>226</v>
      </c>
      <c r="D30" s="296"/>
      <c r="E30" s="55"/>
      <c r="F30" s="14">
        <v>22.6</v>
      </c>
      <c r="G30" s="14">
        <v>22.3</v>
      </c>
      <c r="H30" s="115">
        <f t="shared" si="0"/>
        <v>0.30000000000000071</v>
      </c>
      <c r="I30" s="157">
        <v>6</v>
      </c>
      <c r="J30" s="156">
        <v>0.89</v>
      </c>
      <c r="K30" s="156">
        <v>0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s="26" customFormat="1" ht="31.5" customHeight="1">
      <c r="A31" s="260" t="s">
        <v>124</v>
      </c>
      <c r="B31" s="261"/>
      <c r="C31" s="261"/>
      <c r="D31" s="262"/>
      <c r="E31" s="50"/>
      <c r="F31" s="18">
        <v>3.9</v>
      </c>
      <c r="G31" s="18">
        <v>3.1</v>
      </c>
      <c r="H31" s="115">
        <f t="shared" si="0"/>
        <v>0.79999999999999982</v>
      </c>
      <c r="I31" s="126">
        <v>5</v>
      </c>
      <c r="J31" s="127">
        <v>0.65</v>
      </c>
      <c r="K31" s="127">
        <v>0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s="26" customFormat="1" ht="17.25" customHeight="1">
      <c r="A32" s="51"/>
      <c r="B32" s="263" t="s">
        <v>78</v>
      </c>
      <c r="C32" s="263"/>
      <c r="D32" s="264"/>
      <c r="E32" s="52"/>
      <c r="F32" s="56"/>
      <c r="G32" s="56"/>
      <c r="H32" s="115"/>
      <c r="I32" s="144"/>
      <c r="J32" s="145"/>
      <c r="K32" s="145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26" customFormat="1">
      <c r="A33" s="51"/>
      <c r="B33" s="180"/>
      <c r="C33" s="269" t="s">
        <v>227</v>
      </c>
      <c r="D33" s="296"/>
      <c r="E33" s="133"/>
      <c r="F33" s="14">
        <v>3.9</v>
      </c>
      <c r="G33" s="14">
        <v>3.1</v>
      </c>
      <c r="H33" s="115">
        <f t="shared" si="0"/>
        <v>0.79999999999999982</v>
      </c>
      <c r="I33" s="134">
        <v>5</v>
      </c>
      <c r="J33" s="135">
        <v>0.65</v>
      </c>
      <c r="K33" s="135">
        <v>0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s="26" customFormat="1" ht="47.45" customHeight="1">
      <c r="A34" s="266" t="s">
        <v>105</v>
      </c>
      <c r="B34" s="267"/>
      <c r="C34" s="267"/>
      <c r="D34" s="268"/>
      <c r="E34" s="136"/>
      <c r="F34" s="137">
        <v>234.9</v>
      </c>
      <c r="G34" s="137">
        <v>240.4</v>
      </c>
      <c r="H34" s="82">
        <f t="shared" si="0"/>
        <v>-5.5</v>
      </c>
      <c r="I34" s="138">
        <v>423</v>
      </c>
      <c r="J34" s="139">
        <v>139.26</v>
      </c>
      <c r="K34" s="139">
        <v>1.69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s="26" customFormat="1">
      <c r="A35" s="297" t="s">
        <v>78</v>
      </c>
      <c r="B35" s="298"/>
      <c r="C35" s="298"/>
      <c r="D35" s="299"/>
      <c r="E35" s="158"/>
      <c r="F35" s="81"/>
      <c r="G35" s="81"/>
      <c r="H35" s="82"/>
      <c r="I35" s="159"/>
      <c r="J35" s="160"/>
      <c r="K35" s="16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s="26" customFormat="1">
      <c r="A36" s="51"/>
      <c r="B36" s="161"/>
      <c r="C36" s="270" t="s">
        <v>244</v>
      </c>
      <c r="D36" s="302"/>
      <c r="E36" s="133"/>
      <c r="F36" s="76">
        <v>66.8</v>
      </c>
      <c r="G36" s="76">
        <v>59</v>
      </c>
      <c r="H36" s="115">
        <f t="shared" si="0"/>
        <v>7.7999999999999972</v>
      </c>
      <c r="I36" s="134">
        <v>4</v>
      </c>
      <c r="J36" s="135">
        <v>1.39</v>
      </c>
      <c r="K36" s="135">
        <v>0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s="26" customFormat="1">
      <c r="A37" s="51"/>
      <c r="B37" s="161"/>
      <c r="C37" s="269" t="s">
        <v>228</v>
      </c>
      <c r="D37" s="296"/>
      <c r="E37" s="146"/>
      <c r="F37" s="80">
        <v>87.5</v>
      </c>
      <c r="G37" s="80">
        <v>83.6</v>
      </c>
      <c r="H37" s="115">
        <f t="shared" si="0"/>
        <v>3.9000000000000057</v>
      </c>
      <c r="I37" s="148">
        <v>95</v>
      </c>
      <c r="J37" s="155">
        <v>23.82</v>
      </c>
      <c r="K37" s="155">
        <v>0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s="26" customFormat="1" ht="63.75" customHeight="1">
      <c r="A38" s="266" t="s">
        <v>125</v>
      </c>
      <c r="B38" s="267"/>
      <c r="C38" s="267"/>
      <c r="D38" s="268"/>
      <c r="E38" s="162"/>
      <c r="F38" s="82">
        <v>104</v>
      </c>
      <c r="G38" s="82">
        <v>94.4</v>
      </c>
      <c r="H38" s="82">
        <f t="shared" si="0"/>
        <v>9.5999999999999943</v>
      </c>
      <c r="I38" s="163">
        <v>165</v>
      </c>
      <c r="J38" s="164">
        <v>41.63</v>
      </c>
      <c r="K38" s="164">
        <v>0.59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s="26" customFormat="1">
      <c r="A39" s="297" t="s">
        <v>78</v>
      </c>
      <c r="B39" s="298"/>
      <c r="C39" s="298"/>
      <c r="D39" s="299"/>
      <c r="E39" s="52"/>
      <c r="F39" s="17"/>
      <c r="G39" s="17"/>
      <c r="H39" s="82"/>
      <c r="I39" s="144"/>
      <c r="J39" s="145"/>
      <c r="K39" s="145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s="26" customFormat="1">
      <c r="A40" s="51"/>
      <c r="B40" s="180"/>
      <c r="C40" s="270" t="s">
        <v>229</v>
      </c>
      <c r="D40" s="271"/>
      <c r="E40" s="130"/>
      <c r="F40" s="56">
        <v>48.1</v>
      </c>
      <c r="G40" s="56">
        <v>42.8</v>
      </c>
      <c r="H40" s="115">
        <f t="shared" si="0"/>
        <v>5.3000000000000043</v>
      </c>
      <c r="I40" s="131">
        <v>62</v>
      </c>
      <c r="J40" s="132">
        <v>17</v>
      </c>
      <c r="K40" s="132">
        <v>0.38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s="26" customFormat="1">
      <c r="A41" s="51"/>
      <c r="B41" s="161"/>
      <c r="C41" s="269" t="s">
        <v>230</v>
      </c>
      <c r="D41" s="296"/>
      <c r="E41" s="52"/>
      <c r="F41" s="17">
        <v>26.9</v>
      </c>
      <c r="G41" s="17">
        <v>24.9</v>
      </c>
      <c r="H41" s="115">
        <f t="shared" si="0"/>
        <v>2</v>
      </c>
      <c r="I41" s="144">
        <v>69</v>
      </c>
      <c r="J41" s="145">
        <v>12.28</v>
      </c>
      <c r="K41" s="145">
        <v>0.13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s="26" customFormat="1">
      <c r="A42" s="266" t="s">
        <v>145</v>
      </c>
      <c r="B42" s="267"/>
      <c r="C42" s="267"/>
      <c r="D42" s="268"/>
      <c r="E42" s="57"/>
      <c r="F42" s="165">
        <v>47.4</v>
      </c>
      <c r="G42" s="165">
        <v>39.5</v>
      </c>
      <c r="H42" s="82">
        <f t="shared" si="0"/>
        <v>7.8999999999999986</v>
      </c>
      <c r="I42" s="150">
        <v>7</v>
      </c>
      <c r="J42" s="151">
        <v>0.78</v>
      </c>
      <c r="K42" s="151">
        <v>0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s="26" customFormat="1">
      <c r="A43" s="51"/>
      <c r="B43" s="263" t="s">
        <v>78</v>
      </c>
      <c r="C43" s="263"/>
      <c r="D43" s="264"/>
      <c r="E43" s="77"/>
      <c r="F43" s="16"/>
      <c r="G43" s="16"/>
      <c r="H43" s="82"/>
      <c r="I43" s="152"/>
      <c r="J43" s="153"/>
      <c r="K43" s="153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s="26" customFormat="1" ht="16.5" customHeight="1">
      <c r="A44" s="51"/>
      <c r="B44" s="177"/>
      <c r="C44" s="300" t="s">
        <v>231</v>
      </c>
      <c r="D44" s="301"/>
      <c r="E44" s="77"/>
      <c r="F44" s="14">
        <v>8.4</v>
      </c>
      <c r="G44" s="14">
        <v>7.1</v>
      </c>
      <c r="H44" s="115">
        <f t="shared" si="0"/>
        <v>1.3000000000000007</v>
      </c>
      <c r="I44" s="142"/>
      <c r="J44" s="143"/>
      <c r="K44" s="143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s="26" customFormat="1">
      <c r="A45" s="51"/>
      <c r="B45" s="180"/>
      <c r="C45" s="269" t="s">
        <v>245</v>
      </c>
      <c r="D45" s="296"/>
      <c r="E45" s="130"/>
      <c r="F45" s="56">
        <v>23.3</v>
      </c>
      <c r="G45" s="56">
        <v>17.8</v>
      </c>
      <c r="H45" s="115">
        <f t="shared" si="0"/>
        <v>5.5</v>
      </c>
      <c r="I45" s="131">
        <v>2</v>
      </c>
      <c r="J45" s="132">
        <v>0.23</v>
      </c>
      <c r="K45" s="132">
        <v>0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s="26" customFormat="1" ht="50.25" customHeight="1">
      <c r="A46" s="266" t="s">
        <v>146</v>
      </c>
      <c r="B46" s="267"/>
      <c r="C46" s="267"/>
      <c r="D46" s="268"/>
      <c r="E46" s="162"/>
      <c r="F46" s="82">
        <v>942.9</v>
      </c>
      <c r="G46" s="82">
        <v>858.3</v>
      </c>
      <c r="H46" s="82">
        <f t="shared" si="0"/>
        <v>84.600000000000023</v>
      </c>
      <c r="I46" s="163">
        <v>351</v>
      </c>
      <c r="J46" s="164">
        <v>87.71</v>
      </c>
      <c r="K46" s="164">
        <v>0.85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s="26" customFormat="1">
      <c r="A47" s="51"/>
      <c r="B47" s="263" t="s">
        <v>78</v>
      </c>
      <c r="C47" s="263"/>
      <c r="D47" s="264"/>
      <c r="E47" s="52"/>
      <c r="F47" s="15"/>
      <c r="G47" s="15"/>
      <c r="H47" s="82"/>
      <c r="I47" s="128"/>
      <c r="J47" s="129"/>
      <c r="K47" s="129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s="26" customFormat="1">
      <c r="A48" s="51"/>
      <c r="B48" s="180"/>
      <c r="C48" s="26" t="s">
        <v>198</v>
      </c>
      <c r="E48" s="130"/>
      <c r="F48" s="56">
        <v>111.4</v>
      </c>
      <c r="G48" s="56">
        <v>114.9</v>
      </c>
      <c r="H48" s="115">
        <f t="shared" si="0"/>
        <v>-3.5</v>
      </c>
      <c r="I48" s="131">
        <v>20</v>
      </c>
      <c r="J48" s="132">
        <v>2.5099999999999998</v>
      </c>
      <c r="K48" s="132">
        <v>0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s="26" customFormat="1" ht="15.75" customHeight="1">
      <c r="A49" s="53"/>
      <c r="B49" s="54"/>
      <c r="C49" s="270" t="s">
        <v>232</v>
      </c>
      <c r="D49" s="271"/>
      <c r="E49" s="55"/>
      <c r="F49" s="84">
        <v>166.8</v>
      </c>
      <c r="G49" s="84">
        <v>132.80000000000001</v>
      </c>
      <c r="H49" s="115">
        <f t="shared" si="0"/>
        <v>34</v>
      </c>
      <c r="I49" s="157">
        <v>70</v>
      </c>
      <c r="J49" s="156">
        <v>16.48</v>
      </c>
      <c r="K49" s="156">
        <v>0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s="26" customFormat="1">
      <c r="A50" s="266" t="s">
        <v>221</v>
      </c>
      <c r="B50" s="267"/>
      <c r="C50" s="267"/>
      <c r="D50" s="268"/>
      <c r="E50" s="57"/>
      <c r="F50" s="165">
        <v>24.2</v>
      </c>
      <c r="G50" s="165">
        <v>22.9</v>
      </c>
      <c r="H50" s="82">
        <f t="shared" si="0"/>
        <v>1.3000000000000007</v>
      </c>
      <c r="I50" s="150">
        <v>1582</v>
      </c>
      <c r="J50" s="151">
        <v>1118.1400000000001</v>
      </c>
      <c r="K50" s="151">
        <v>17.7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s="26" customFormat="1">
      <c r="A51" s="140"/>
      <c r="B51" s="263" t="s">
        <v>78</v>
      </c>
      <c r="C51" s="263"/>
      <c r="D51" s="264"/>
      <c r="E51" s="52"/>
      <c r="F51" s="15"/>
      <c r="G51" s="15"/>
      <c r="H51" s="82"/>
      <c r="I51" s="128"/>
      <c r="J51" s="129"/>
      <c r="K51" s="129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s="26" customFormat="1">
      <c r="A52" s="140"/>
      <c r="B52" s="180"/>
      <c r="C52" s="270" t="s">
        <v>246</v>
      </c>
      <c r="D52" s="271"/>
      <c r="E52" s="130"/>
      <c r="F52" s="56">
        <v>21.8</v>
      </c>
      <c r="G52" s="56">
        <v>20.3</v>
      </c>
      <c r="H52" s="115">
        <f t="shared" si="0"/>
        <v>1.5</v>
      </c>
      <c r="I52" s="131">
        <v>10</v>
      </c>
      <c r="J52" s="132">
        <v>1.93</v>
      </c>
      <c r="K52" s="132">
        <v>0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s="26" customFormat="1">
      <c r="A53" s="266" t="s">
        <v>1</v>
      </c>
      <c r="B53" s="267"/>
      <c r="C53" s="267"/>
      <c r="D53" s="268"/>
      <c r="E53" s="162"/>
      <c r="F53" s="82">
        <v>341.9</v>
      </c>
      <c r="G53" s="82">
        <v>332.5</v>
      </c>
      <c r="H53" s="82">
        <f>F53-G53</f>
        <v>9.3999999999999773</v>
      </c>
      <c r="I53" s="163">
        <v>4270</v>
      </c>
      <c r="J53" s="164">
        <v>1797.95</v>
      </c>
      <c r="K53" s="164">
        <v>12.59</v>
      </c>
      <c r="L53" s="188"/>
      <c r="M53" s="188"/>
      <c r="N53" s="189"/>
      <c r="O53" s="189"/>
      <c r="P53" s="189"/>
      <c r="Q53" s="189"/>
      <c r="R53" s="189"/>
      <c r="S53" s="189"/>
      <c r="T53" s="189"/>
      <c r="U53" s="189"/>
      <c r="V53" s="189"/>
    </row>
    <row r="54" spans="1:22" s="26" customFormat="1">
      <c r="A54" s="51"/>
      <c r="B54" s="263" t="s">
        <v>78</v>
      </c>
      <c r="C54" s="263"/>
      <c r="D54" s="264"/>
      <c r="E54" s="52"/>
      <c r="F54" s="15"/>
      <c r="G54" s="15"/>
      <c r="H54" s="82"/>
      <c r="I54" s="128"/>
      <c r="J54" s="129"/>
      <c r="K54" s="129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s="26" customFormat="1">
      <c r="A55" s="51"/>
      <c r="B55" s="180"/>
      <c r="C55" s="270" t="s">
        <v>247</v>
      </c>
      <c r="D55" s="271"/>
      <c r="E55" s="130"/>
      <c r="F55" s="56">
        <v>47</v>
      </c>
      <c r="G55" s="56">
        <v>46.6</v>
      </c>
      <c r="H55" s="115">
        <f t="shared" si="0"/>
        <v>0.39999999999999858</v>
      </c>
      <c r="I55" s="131">
        <v>91</v>
      </c>
      <c r="J55" s="132">
        <v>19.920000000000002</v>
      </c>
      <c r="K55" s="132">
        <v>0.52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s="26" customFormat="1" ht="16.5" thickBot="1">
      <c r="A56" s="166"/>
      <c r="B56" s="167"/>
      <c r="C56" s="287" t="s">
        <v>248</v>
      </c>
      <c r="D56" s="288"/>
      <c r="E56" s="168"/>
      <c r="F56" s="119">
        <v>62.3</v>
      </c>
      <c r="G56" s="119">
        <v>62.2</v>
      </c>
      <c r="H56" s="120">
        <f t="shared" si="0"/>
        <v>9.9999999999994316E-2</v>
      </c>
      <c r="I56" s="169">
        <v>62</v>
      </c>
      <c r="J56" s="170">
        <v>10.99</v>
      </c>
      <c r="K56" s="170">
        <v>0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s="26" customFormat="1" ht="18" customHeight="1" thickTop="1" thickBot="1">
      <c r="A57" s="284" t="s">
        <v>144</v>
      </c>
      <c r="B57" s="285"/>
      <c r="C57" s="285"/>
      <c r="D57" s="286"/>
      <c r="E57" s="168"/>
      <c r="F57" s="171">
        <v>2397.6</v>
      </c>
      <c r="G57" s="171">
        <v>2237.9</v>
      </c>
      <c r="H57" s="171">
        <f t="shared" si="0"/>
        <v>159.69999999999982</v>
      </c>
      <c r="I57" s="171">
        <v>7838</v>
      </c>
      <c r="J57" s="171">
        <v>3598.66</v>
      </c>
      <c r="K57" s="171">
        <v>53.23</v>
      </c>
      <c r="L57" s="11"/>
      <c r="M57" s="11"/>
      <c r="N57" s="184"/>
      <c r="O57" s="11"/>
      <c r="P57" s="11"/>
      <c r="Q57" s="11"/>
      <c r="R57" s="11"/>
      <c r="S57" s="11"/>
      <c r="T57" s="11"/>
      <c r="U57" s="11"/>
      <c r="V57" s="11"/>
    </row>
    <row r="58" spans="1:22" s="26" customFormat="1" ht="12.75" customHeight="1" thickTop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s="26" customFormat="1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s="26" customFormat="1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s="26" customFormat="1" ht="21" customHeight="1">
      <c r="A61" s="289" t="s">
        <v>190</v>
      </c>
      <c r="B61" s="289"/>
      <c r="C61" s="289"/>
      <c r="D61" s="289"/>
      <c r="E61" s="289"/>
      <c r="F61" s="289"/>
      <c r="G61" s="289"/>
      <c r="H61" s="289"/>
      <c r="I61" s="289"/>
      <c r="J61" s="289"/>
      <c r="K61" s="289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s="26" customFormat="1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s="26" customFormat="1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s="26" customFormat="1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s="26" customFormat="1" ht="12.75" customHeight="1">
      <c r="A65" s="11" t="s">
        <v>199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s="26" customFormat="1" ht="15" customHeight="1">
      <c r="A66" s="283" t="s">
        <v>200</v>
      </c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>
      <c r="A67" s="10"/>
      <c r="B67" s="10"/>
      <c r="C67" s="10"/>
      <c r="D67" s="10"/>
      <c r="E67" s="9"/>
      <c r="F67" s="9"/>
      <c r="G67" s="9"/>
      <c r="H67" s="11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>
      <c r="A68" s="10"/>
      <c r="B68" s="10"/>
      <c r="C68" s="10"/>
      <c r="D68" s="10"/>
      <c r="E68" s="9"/>
      <c r="F68" s="9"/>
      <c r="G68" s="9"/>
      <c r="H68" s="11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>
      <c r="A69" s="10"/>
      <c r="B69" s="10"/>
      <c r="C69" s="10"/>
      <c r="D69" s="10"/>
      <c r="E69" s="9"/>
      <c r="F69" s="9"/>
      <c r="G69" s="9"/>
      <c r="H69" s="11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>
      <c r="A70" s="10"/>
      <c r="B70" s="10"/>
      <c r="C70" s="10"/>
      <c r="D70" s="10"/>
      <c r="E70" s="9"/>
      <c r="F70" s="9"/>
      <c r="G70" s="9"/>
      <c r="H70" s="11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>
      <c r="A71" s="10"/>
      <c r="B71" s="10"/>
      <c r="C71" s="10"/>
      <c r="D71" s="10"/>
      <c r="E71" s="9"/>
      <c r="F71" s="9"/>
      <c r="G71" s="9"/>
      <c r="H71" s="11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>
      <c r="A72" s="10"/>
      <c r="B72" s="10"/>
      <c r="C72" s="10"/>
      <c r="D72" s="10"/>
      <c r="E72" s="9"/>
      <c r="F72" s="9"/>
      <c r="G72" s="9"/>
      <c r="H72" s="11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>
      <c r="A73" s="10"/>
      <c r="B73" s="10"/>
      <c r="C73" s="10"/>
      <c r="D73" s="10"/>
      <c r="E73" s="9"/>
      <c r="F73" s="9"/>
      <c r="G73" s="9"/>
      <c r="H73" s="11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>
      <c r="A74" s="10"/>
      <c r="B74" s="10"/>
      <c r="C74" s="10"/>
      <c r="D74" s="10"/>
      <c r="E74" s="9"/>
      <c r="F74" s="9"/>
      <c r="G74" s="9"/>
      <c r="H74" s="11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>
      <c r="A75" s="10"/>
      <c r="B75" s="10"/>
      <c r="C75" s="10"/>
      <c r="D75" s="10"/>
      <c r="E75" s="9"/>
      <c r="F75" s="9"/>
      <c r="G75" s="9"/>
      <c r="H75" s="11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>
      <c r="A76" s="10"/>
      <c r="B76" s="10"/>
      <c r="C76" s="10"/>
      <c r="D76" s="10"/>
      <c r="E76" s="9"/>
      <c r="F76" s="9"/>
      <c r="G76" s="9"/>
      <c r="H76" s="11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>
      <c r="A77" s="10"/>
      <c r="B77" s="10"/>
      <c r="C77" s="10"/>
      <c r="D77" s="10"/>
      <c r="E77" s="9"/>
      <c r="F77" s="9"/>
      <c r="G77" s="9"/>
      <c r="H77" s="11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>
      <c r="A78" s="10"/>
      <c r="B78" s="10"/>
      <c r="C78" s="10"/>
      <c r="D78" s="10"/>
      <c r="E78" s="9"/>
      <c r="F78" s="9"/>
      <c r="G78" s="9"/>
      <c r="H78" s="11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</sheetData>
  <mergeCells count="58">
    <mergeCell ref="C36:D36"/>
    <mergeCell ref="B22:D22"/>
    <mergeCell ref="A31:D31"/>
    <mergeCell ref="B32:D32"/>
    <mergeCell ref="C23:D23"/>
    <mergeCell ref="C30:D30"/>
    <mergeCell ref="C24:D24"/>
    <mergeCell ref="A28:D28"/>
    <mergeCell ref="B29:D29"/>
    <mergeCell ref="A46:D46"/>
    <mergeCell ref="A25:D25"/>
    <mergeCell ref="B26:D26"/>
    <mergeCell ref="C27:D27"/>
    <mergeCell ref="B43:D43"/>
    <mergeCell ref="C33:D33"/>
    <mergeCell ref="A42:D42"/>
    <mergeCell ref="A34:D34"/>
    <mergeCell ref="A39:D39"/>
    <mergeCell ref="A35:D35"/>
    <mergeCell ref="C37:D37"/>
    <mergeCell ref="C40:D40"/>
    <mergeCell ref="C41:D41"/>
    <mergeCell ref="A38:D38"/>
    <mergeCell ref="C44:D44"/>
    <mergeCell ref="C45:D45"/>
    <mergeCell ref="A66:K66"/>
    <mergeCell ref="A53:D53"/>
    <mergeCell ref="B47:D47"/>
    <mergeCell ref="A50:D50"/>
    <mergeCell ref="B51:D51"/>
    <mergeCell ref="B54:D54"/>
    <mergeCell ref="A57:D57"/>
    <mergeCell ref="C55:D55"/>
    <mergeCell ref="C56:D56"/>
    <mergeCell ref="A61:K61"/>
    <mergeCell ref="C49:D49"/>
    <mergeCell ref="C52:D52"/>
    <mergeCell ref="F1:K1"/>
    <mergeCell ref="A2:K2"/>
    <mergeCell ref="A3:K3"/>
    <mergeCell ref="J4:K4"/>
    <mergeCell ref="A6:D6"/>
    <mergeCell ref="A21:D21"/>
    <mergeCell ref="B17:D17"/>
    <mergeCell ref="A18:D18"/>
    <mergeCell ref="B19:D19"/>
    <mergeCell ref="A5:D5"/>
    <mergeCell ref="A11:D11"/>
    <mergeCell ref="B12:D12"/>
    <mergeCell ref="A16:D16"/>
    <mergeCell ref="B20:D20"/>
    <mergeCell ref="B10:D10"/>
    <mergeCell ref="B14:D14"/>
    <mergeCell ref="A13:D13"/>
    <mergeCell ref="A7:D7"/>
    <mergeCell ref="B8:D8"/>
    <mergeCell ref="B9:D9"/>
    <mergeCell ref="B15:D15"/>
  </mergeCells>
  <phoneticPr fontId="17" type="noConversion"/>
  <printOptions horizontalCentered="1"/>
  <pageMargins left="0.78740157480314965" right="0.39370078740157483" top="0.19685039370078741" bottom="0.19685039370078741" header="0" footer="0"/>
  <pageSetup paperSize="9" scale="55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0"/>
  <sheetViews>
    <sheetView view="pageBreakPreview" topLeftCell="A10" zoomScale="60" zoomScaleNormal="80" workbookViewId="0">
      <selection activeCell="A38" sqref="A38"/>
    </sheetView>
  </sheetViews>
  <sheetFormatPr defaultRowHeight="15.75"/>
  <cols>
    <col min="1" max="1" width="89.42578125" style="8" customWidth="1"/>
    <col min="2" max="2" width="17.85546875" style="8" customWidth="1"/>
    <col min="3" max="3" width="28.85546875" style="8" customWidth="1"/>
    <col min="4" max="4" width="28.28515625" style="8" customWidth="1"/>
    <col min="5" max="5" width="20.42578125" style="8" customWidth="1"/>
    <col min="6" max="6" width="28.7109375" style="8" customWidth="1"/>
    <col min="7" max="7" width="28.28515625" style="8" customWidth="1"/>
    <col min="8" max="8" width="23.7109375" style="26" customWidth="1"/>
    <col min="9" max="11" width="9.140625" style="26"/>
    <col min="12" max="16384" width="9.140625" style="8"/>
  </cols>
  <sheetData>
    <row r="1" spans="1:11">
      <c r="H1" s="26" t="s">
        <v>141</v>
      </c>
    </row>
    <row r="2" spans="1:11" ht="24" customHeight="1">
      <c r="A2" s="304" t="s">
        <v>233</v>
      </c>
      <c r="B2" s="304"/>
      <c r="C2" s="304"/>
      <c r="D2" s="304"/>
      <c r="E2" s="304"/>
      <c r="F2" s="304"/>
      <c r="G2" s="304"/>
      <c r="H2" s="304"/>
    </row>
    <row r="3" spans="1:11" ht="25.5" customHeight="1">
      <c r="A3" s="305" t="s">
        <v>170</v>
      </c>
      <c r="B3" s="305"/>
      <c r="C3" s="305"/>
      <c r="D3" s="305"/>
      <c r="E3" s="305"/>
      <c r="F3" s="305"/>
      <c r="G3" s="305"/>
      <c r="H3" s="305"/>
    </row>
    <row r="4" spans="1:11" ht="25.5" customHeight="1">
      <c r="A4" s="86"/>
      <c r="B4" s="86"/>
      <c r="C4" s="86"/>
      <c r="D4" s="86"/>
      <c r="E4" s="86"/>
      <c r="F4" s="86"/>
      <c r="G4" s="86"/>
      <c r="H4" s="86"/>
    </row>
    <row r="5" spans="1:11" s="26" customFormat="1" ht="39.75" customHeight="1">
      <c r="A5" s="323" t="s">
        <v>97</v>
      </c>
      <c r="B5" s="320" t="s">
        <v>4</v>
      </c>
      <c r="C5" s="318" t="s">
        <v>180</v>
      </c>
      <c r="D5" s="319"/>
      <c r="E5" s="320" t="s">
        <v>80</v>
      </c>
      <c r="F5" s="311" t="s">
        <v>184</v>
      </c>
      <c r="G5" s="311"/>
      <c r="H5" s="321" t="s">
        <v>186</v>
      </c>
      <c r="I5" s="27"/>
      <c r="J5" s="27"/>
      <c r="K5" s="27"/>
    </row>
    <row r="6" spans="1:11" s="26" customFormat="1" ht="56.25">
      <c r="A6" s="323"/>
      <c r="B6" s="320"/>
      <c r="C6" s="100" t="s">
        <v>207</v>
      </c>
      <c r="D6" s="100" t="s">
        <v>209</v>
      </c>
      <c r="E6" s="320"/>
      <c r="F6" s="100" t="s">
        <v>207</v>
      </c>
      <c r="G6" s="100" t="s">
        <v>209</v>
      </c>
      <c r="H6" s="322"/>
    </row>
    <row r="7" spans="1:11" s="26" customFormat="1" ht="42" customHeight="1">
      <c r="A7" s="101" t="s">
        <v>81</v>
      </c>
      <c r="B7" s="100">
        <v>1</v>
      </c>
      <c r="C7" s="100">
        <v>2</v>
      </c>
      <c r="D7" s="100">
        <v>3</v>
      </c>
      <c r="E7" s="100">
        <v>4</v>
      </c>
      <c r="F7" s="100">
        <v>5</v>
      </c>
      <c r="G7" s="100">
        <v>6</v>
      </c>
      <c r="H7" s="102" t="s">
        <v>185</v>
      </c>
    </row>
    <row r="8" spans="1:11" s="26" customFormat="1" ht="18.75">
      <c r="A8" s="312" t="s">
        <v>82</v>
      </c>
      <c r="B8" s="313"/>
      <c r="C8" s="313"/>
      <c r="D8" s="313"/>
      <c r="E8" s="313"/>
      <c r="F8" s="313"/>
      <c r="G8" s="313"/>
      <c r="H8" s="313"/>
    </row>
    <row r="9" spans="1:11" s="26" customFormat="1" ht="21" customHeight="1">
      <c r="A9" s="314" t="s">
        <v>181</v>
      </c>
      <c r="B9" s="315"/>
      <c r="C9" s="315"/>
      <c r="D9" s="315"/>
      <c r="E9" s="315"/>
      <c r="F9" s="315"/>
      <c r="G9" s="315"/>
      <c r="H9" s="315"/>
    </row>
    <row r="10" spans="1:11" s="26" customFormat="1" ht="20.25" customHeight="1">
      <c r="A10" s="103" t="s">
        <v>110</v>
      </c>
      <c r="B10" s="104"/>
      <c r="C10" s="105"/>
      <c r="D10" s="105"/>
      <c r="E10" s="106"/>
      <c r="F10" s="106"/>
      <c r="G10" s="106"/>
      <c r="H10" s="107"/>
    </row>
    <row r="11" spans="1:11" ht="37.5">
      <c r="A11" s="33" t="s">
        <v>111</v>
      </c>
      <c r="B11" s="94" t="s">
        <v>84</v>
      </c>
      <c r="C11" s="114"/>
      <c r="D11" s="92"/>
      <c r="E11" s="62"/>
      <c r="F11" s="63"/>
      <c r="G11" s="63"/>
      <c r="H11" s="108"/>
    </row>
    <row r="12" spans="1:11" ht="18.75">
      <c r="A12" s="33" t="s">
        <v>112</v>
      </c>
      <c r="B12" s="94" t="s">
        <v>84</v>
      </c>
      <c r="C12" s="114"/>
      <c r="D12" s="92"/>
      <c r="E12" s="62"/>
      <c r="F12" s="63"/>
      <c r="G12" s="63"/>
      <c r="H12" s="65"/>
    </row>
    <row r="13" spans="1:11" ht="18.75">
      <c r="A13" s="33" t="s">
        <v>113</v>
      </c>
      <c r="B13" s="94" t="s">
        <v>84</v>
      </c>
      <c r="C13" s="114"/>
      <c r="D13" s="92"/>
      <c r="E13" s="64"/>
      <c r="F13" s="63"/>
      <c r="G13" s="63"/>
      <c r="H13" s="65"/>
    </row>
    <row r="14" spans="1:11" ht="21" customHeight="1">
      <c r="A14" s="33" t="s">
        <v>114</v>
      </c>
      <c r="B14" s="94" t="s">
        <v>84</v>
      </c>
      <c r="C14" s="99">
        <v>12.2</v>
      </c>
      <c r="D14" s="97">
        <v>16.899999999999999</v>
      </c>
      <c r="E14" s="64">
        <v>104.62</v>
      </c>
      <c r="F14" s="63">
        <f t="shared" ref="F14:F20" si="0">C14*E14</f>
        <v>1276.364</v>
      </c>
      <c r="G14" s="63">
        <f t="shared" ref="G14:G20" si="1">D14*E14</f>
        <v>1768.078</v>
      </c>
      <c r="H14" s="65">
        <f>F14/G14*100</f>
        <v>72.189349112426044</v>
      </c>
    </row>
    <row r="15" spans="1:11" ht="18.75">
      <c r="A15" s="35" t="s">
        <v>115</v>
      </c>
      <c r="B15" s="94" t="s">
        <v>84</v>
      </c>
      <c r="C15" s="99">
        <v>2086</v>
      </c>
      <c r="D15" s="97">
        <v>1963.4</v>
      </c>
      <c r="E15" s="64">
        <v>25.08</v>
      </c>
      <c r="F15" s="63">
        <f t="shared" si="0"/>
        <v>52316.88</v>
      </c>
      <c r="G15" s="63">
        <f t="shared" si="1"/>
        <v>49242.072</v>
      </c>
      <c r="H15" s="65">
        <f>F15/G15*100</f>
        <v>106.24427014362838</v>
      </c>
    </row>
    <row r="16" spans="1:11" ht="20.25" customHeight="1">
      <c r="A16" s="35" t="s">
        <v>116</v>
      </c>
      <c r="B16" s="94" t="s">
        <v>84</v>
      </c>
      <c r="C16" s="99">
        <v>18.399999999999999</v>
      </c>
      <c r="D16" s="97">
        <v>13.5</v>
      </c>
      <c r="E16" s="64">
        <v>97.04</v>
      </c>
      <c r="F16" s="63">
        <f t="shared" si="0"/>
        <v>1785.5360000000001</v>
      </c>
      <c r="G16" s="63">
        <f t="shared" si="1"/>
        <v>1310.0400000000002</v>
      </c>
      <c r="H16" s="65">
        <f>F16/G16*100</f>
        <v>136.29629629629628</v>
      </c>
    </row>
    <row r="17" spans="1:11" s="26" customFormat="1" ht="40.5" customHeight="1">
      <c r="A17" s="35" t="s">
        <v>117</v>
      </c>
      <c r="B17" s="95" t="s">
        <v>84</v>
      </c>
      <c r="C17" s="98">
        <v>14.2</v>
      </c>
      <c r="D17" s="92">
        <v>16.3</v>
      </c>
      <c r="E17" s="64">
        <v>47.2</v>
      </c>
      <c r="F17" s="63">
        <f t="shared" si="0"/>
        <v>670.24</v>
      </c>
      <c r="G17" s="63">
        <f t="shared" si="1"/>
        <v>769.36000000000013</v>
      </c>
      <c r="H17" s="65">
        <f>F17/G17*100</f>
        <v>87.116564417177898</v>
      </c>
    </row>
    <row r="18" spans="1:11" s="26" customFormat="1" ht="37.5">
      <c r="A18" s="35" t="s">
        <v>118</v>
      </c>
      <c r="B18" s="95" t="s">
        <v>84</v>
      </c>
      <c r="C18" s="98">
        <v>18</v>
      </c>
      <c r="D18" s="92">
        <v>24.7</v>
      </c>
      <c r="E18" s="64">
        <v>67.5</v>
      </c>
      <c r="F18" s="63">
        <f t="shared" si="0"/>
        <v>1215</v>
      </c>
      <c r="G18" s="63">
        <f t="shared" si="1"/>
        <v>1667.25</v>
      </c>
      <c r="H18" s="65">
        <f>F18/G18*100</f>
        <v>72.874493927125499</v>
      </c>
    </row>
    <row r="19" spans="1:11" s="26" customFormat="1" ht="56.25">
      <c r="A19" s="36" t="s">
        <v>119</v>
      </c>
      <c r="B19" s="96"/>
      <c r="C19" s="98"/>
      <c r="D19" s="92"/>
      <c r="E19" s="66"/>
      <c r="F19" s="63"/>
      <c r="G19" s="63"/>
      <c r="H19" s="65"/>
    </row>
    <row r="20" spans="1:11" s="26" customFormat="1" ht="18.75">
      <c r="A20" s="35" t="s">
        <v>120</v>
      </c>
      <c r="B20" s="95" t="s">
        <v>83</v>
      </c>
      <c r="C20" s="98">
        <v>99.62</v>
      </c>
      <c r="D20" s="92">
        <v>115.09</v>
      </c>
      <c r="E20" s="64">
        <v>5814.27</v>
      </c>
      <c r="F20" s="63">
        <f t="shared" si="0"/>
        <v>579217.57740000007</v>
      </c>
      <c r="G20" s="63">
        <f t="shared" si="1"/>
        <v>669164.3343000001</v>
      </c>
      <c r="H20" s="109">
        <f>F20/G20*100</f>
        <v>86.558345642540615</v>
      </c>
    </row>
    <row r="21" spans="1:11" s="26" customFormat="1" ht="18.75">
      <c r="A21" s="37" t="s">
        <v>85</v>
      </c>
      <c r="B21" s="38" t="s">
        <v>96</v>
      </c>
      <c r="C21" s="60" t="s">
        <v>96</v>
      </c>
      <c r="D21" s="60" t="s">
        <v>96</v>
      </c>
      <c r="E21" s="61" t="s">
        <v>96</v>
      </c>
      <c r="F21" s="67">
        <f>SUM(F11:F20)</f>
        <v>636481.59740000009</v>
      </c>
      <c r="G21" s="67">
        <f>SUM(G11:G20)</f>
        <v>723921.13430000015</v>
      </c>
      <c r="H21" s="67">
        <f>F21/G21*100</f>
        <v>87.92140016957093</v>
      </c>
    </row>
    <row r="22" spans="1:11" s="26" customFormat="1" ht="18.75">
      <c r="A22" s="316" t="s">
        <v>182</v>
      </c>
      <c r="B22" s="317"/>
      <c r="C22" s="317"/>
      <c r="D22" s="317"/>
      <c r="E22" s="317"/>
      <c r="F22" s="317"/>
      <c r="G22" s="317"/>
      <c r="H22" s="317"/>
    </row>
    <row r="23" spans="1:11" s="26" customFormat="1" ht="44.25" customHeight="1">
      <c r="A23" s="39" t="s">
        <v>162</v>
      </c>
      <c r="B23" s="91" t="s">
        <v>163</v>
      </c>
      <c r="C23" s="114">
        <v>122.384</v>
      </c>
      <c r="D23" s="92">
        <v>120.1</v>
      </c>
      <c r="E23" s="64">
        <v>501.51</v>
      </c>
      <c r="F23" s="65">
        <f>C23*E23</f>
        <v>61376.79984</v>
      </c>
      <c r="G23" s="65">
        <f>D23*E23</f>
        <v>60231.350999999995</v>
      </c>
      <c r="H23" s="110">
        <f>F23/G23*100</f>
        <v>101.90174854288094</v>
      </c>
    </row>
    <row r="24" spans="1:11" s="26" customFormat="1" ht="41.25" customHeight="1">
      <c r="A24" s="39" t="s">
        <v>164</v>
      </c>
      <c r="B24" s="91" t="s">
        <v>163</v>
      </c>
      <c r="C24" s="114">
        <v>82.671999999999997</v>
      </c>
      <c r="D24" s="92">
        <v>84.5</v>
      </c>
      <c r="E24" s="64">
        <v>945.2</v>
      </c>
      <c r="F24" s="65">
        <f>C24*E24</f>
        <v>78141.574399999998</v>
      </c>
      <c r="G24" s="65">
        <f>D24*E24</f>
        <v>79869.400000000009</v>
      </c>
      <c r="H24" s="110">
        <f>F24/G24*100</f>
        <v>97.836686390532535</v>
      </c>
    </row>
    <row r="25" spans="1:11" s="29" customFormat="1" ht="18.75">
      <c r="A25" s="40" t="s">
        <v>85</v>
      </c>
      <c r="B25" s="41"/>
      <c r="C25" s="68"/>
      <c r="D25" s="68"/>
      <c r="E25" s="69"/>
      <c r="F25" s="70">
        <f>SUM(F23:F24)</f>
        <v>139518.37424</v>
      </c>
      <c r="G25" s="70">
        <f>SUM(G23:G24)</f>
        <v>140100.75099999999</v>
      </c>
      <c r="H25" s="67">
        <f>F25/G25*100</f>
        <v>99.584315747172553</v>
      </c>
      <c r="I25" s="28"/>
      <c r="J25" s="28"/>
      <c r="K25" s="28"/>
    </row>
    <row r="26" spans="1:11" ht="18.75">
      <c r="A26" s="42" t="s">
        <v>183</v>
      </c>
      <c r="B26" s="43" t="s">
        <v>96</v>
      </c>
      <c r="C26" s="71" t="s">
        <v>96</v>
      </c>
      <c r="D26" s="71" t="s">
        <v>96</v>
      </c>
      <c r="E26" s="72" t="s">
        <v>96</v>
      </c>
      <c r="F26" s="73">
        <f>F21+F25</f>
        <v>775999.97164000012</v>
      </c>
      <c r="G26" s="73">
        <f>G21+G25</f>
        <v>864021.8853000002</v>
      </c>
      <c r="H26" s="67">
        <f>F26/G26*100</f>
        <v>89.81253656214534</v>
      </c>
    </row>
    <row r="27" spans="1:11" ht="18.75">
      <c r="A27" s="308" t="s">
        <v>127</v>
      </c>
      <c r="B27" s="309"/>
      <c r="C27" s="309"/>
      <c r="D27" s="309"/>
      <c r="E27" s="309"/>
      <c r="F27" s="309"/>
      <c r="G27" s="309"/>
      <c r="H27" s="309"/>
    </row>
    <row r="28" spans="1:11" ht="21.75" customHeight="1">
      <c r="A28" s="44" t="s">
        <v>165</v>
      </c>
      <c r="B28" s="44" t="s">
        <v>206</v>
      </c>
      <c r="C28" s="93">
        <v>29</v>
      </c>
      <c r="D28" s="34">
        <v>34.28</v>
      </c>
      <c r="E28" s="62">
        <v>1340.39</v>
      </c>
      <c r="F28" s="63">
        <f>C28*E28</f>
        <v>38871.310000000005</v>
      </c>
      <c r="G28" s="63">
        <f>D28*E28</f>
        <v>45948.569200000005</v>
      </c>
      <c r="H28" s="67">
        <f>F28/G28*100</f>
        <v>84.597432905484254</v>
      </c>
    </row>
    <row r="29" spans="1:11" ht="19.5" customHeight="1">
      <c r="A29" s="45" t="s">
        <v>85</v>
      </c>
      <c r="B29" s="46" t="s">
        <v>96</v>
      </c>
      <c r="C29" s="47" t="s">
        <v>96</v>
      </c>
      <c r="D29" s="47" t="s">
        <v>96</v>
      </c>
      <c r="E29" s="74" t="s">
        <v>96</v>
      </c>
      <c r="F29" s="73"/>
      <c r="G29" s="73"/>
      <c r="H29" s="67"/>
    </row>
    <row r="30" spans="1:11">
      <c r="B30" s="30"/>
    </row>
    <row r="31" spans="1:11">
      <c r="A31" s="306"/>
      <c r="B31" s="306"/>
      <c r="C31" s="306"/>
      <c r="D31" s="306"/>
      <c r="E31" s="31"/>
    </row>
    <row r="32" spans="1:11">
      <c r="A32" s="87"/>
      <c r="B32" s="87"/>
      <c r="C32" s="87"/>
      <c r="D32" s="87"/>
      <c r="E32" s="31"/>
    </row>
    <row r="33" spans="1:11" s="32" customFormat="1" ht="22.5" customHeight="1">
      <c r="A33" s="310" t="s">
        <v>223</v>
      </c>
      <c r="B33" s="310"/>
      <c r="C33" s="310"/>
      <c r="D33" s="310"/>
      <c r="E33" s="310"/>
      <c r="F33" s="310"/>
      <c r="G33" s="310"/>
      <c r="H33" s="310"/>
      <c r="I33" s="58"/>
      <c r="J33" s="58"/>
      <c r="K33" s="58"/>
    </row>
    <row r="34" spans="1:11" s="32" customFormat="1" ht="17.2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11" ht="19.5" customHeight="1">
      <c r="A35" s="32"/>
      <c r="B35" s="59"/>
      <c r="C35" s="59"/>
      <c r="D35" s="59"/>
      <c r="E35" s="59"/>
    </row>
    <row r="36" spans="1:11" ht="19.5" customHeight="1">
      <c r="A36" s="32"/>
      <c r="B36" s="59"/>
      <c r="C36" s="59"/>
      <c r="D36" s="59"/>
      <c r="E36" s="59"/>
    </row>
    <row r="37" spans="1:11" ht="18.75">
      <c r="A37" s="307" t="s">
        <v>199</v>
      </c>
      <c r="B37" s="307"/>
      <c r="C37" s="307"/>
      <c r="D37" s="307"/>
      <c r="E37" s="307"/>
    </row>
    <row r="38" spans="1:11" ht="18.75">
      <c r="A38" s="234" t="s">
        <v>200</v>
      </c>
      <c r="B38" s="235"/>
      <c r="C38" s="236"/>
      <c r="D38" s="236"/>
      <c r="E38" s="236"/>
    </row>
    <row r="39" spans="1:11">
      <c r="B39" s="30"/>
    </row>
    <row r="40" spans="1:11">
      <c r="B40" s="30"/>
    </row>
    <row r="41" spans="1:11">
      <c r="B41" s="30"/>
    </row>
    <row r="42" spans="1:11">
      <c r="B42" s="30"/>
    </row>
    <row r="43" spans="1:11">
      <c r="B43" s="30"/>
    </row>
    <row r="44" spans="1:11">
      <c r="B44" s="30"/>
    </row>
    <row r="45" spans="1:11">
      <c r="B45" s="30"/>
    </row>
    <row r="46" spans="1:11">
      <c r="B46" s="30"/>
    </row>
    <row r="47" spans="1:11">
      <c r="B47" s="30"/>
    </row>
    <row r="48" spans="1:11">
      <c r="B48" s="30"/>
    </row>
    <row r="49" spans="2:2">
      <c r="B49" s="30"/>
    </row>
    <row r="50" spans="2:2">
      <c r="B50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  <row r="56" spans="2:2">
      <c r="B56" s="30"/>
    </row>
    <row r="57" spans="2:2">
      <c r="B57" s="30"/>
    </row>
    <row r="58" spans="2:2">
      <c r="B58" s="30"/>
    </row>
    <row r="59" spans="2:2">
      <c r="B59" s="30"/>
    </row>
    <row r="60" spans="2:2">
      <c r="B60" s="30"/>
    </row>
    <row r="61" spans="2:2">
      <c r="B61" s="30"/>
    </row>
    <row r="62" spans="2:2">
      <c r="B62" s="30"/>
    </row>
    <row r="63" spans="2:2">
      <c r="B63" s="30"/>
    </row>
    <row r="64" spans="2:2">
      <c r="B64" s="30"/>
    </row>
    <row r="65" spans="2:2">
      <c r="B65" s="30"/>
    </row>
    <row r="66" spans="2:2">
      <c r="B66" s="30"/>
    </row>
    <row r="67" spans="2:2">
      <c r="B67" s="30"/>
    </row>
    <row r="68" spans="2:2">
      <c r="B68" s="30"/>
    </row>
    <row r="69" spans="2:2">
      <c r="B69" s="30"/>
    </row>
    <row r="70" spans="2:2">
      <c r="B70" s="30"/>
    </row>
    <row r="71" spans="2:2">
      <c r="B71" s="30"/>
    </row>
    <row r="72" spans="2:2">
      <c r="B72" s="30"/>
    </row>
    <row r="73" spans="2:2">
      <c r="B73" s="30"/>
    </row>
    <row r="74" spans="2:2">
      <c r="B74" s="30"/>
    </row>
    <row r="75" spans="2:2">
      <c r="B75" s="30"/>
    </row>
    <row r="76" spans="2:2">
      <c r="B76" s="30"/>
    </row>
    <row r="77" spans="2:2">
      <c r="B77" s="30"/>
    </row>
    <row r="78" spans="2:2">
      <c r="B78" s="30"/>
    </row>
    <row r="79" spans="2:2">
      <c r="B79" s="30"/>
    </row>
    <row r="80" spans="2:2">
      <c r="B80" s="30"/>
    </row>
    <row r="81" spans="2:2">
      <c r="B81" s="30"/>
    </row>
    <row r="82" spans="2:2">
      <c r="B82" s="30"/>
    </row>
    <row r="83" spans="2:2">
      <c r="B83" s="30"/>
    </row>
    <row r="84" spans="2:2">
      <c r="B84" s="30"/>
    </row>
    <row r="85" spans="2:2">
      <c r="B85" s="30"/>
    </row>
    <row r="86" spans="2:2">
      <c r="B86" s="30"/>
    </row>
    <row r="87" spans="2:2">
      <c r="B87" s="30"/>
    </row>
    <row r="88" spans="2:2">
      <c r="B88" s="30"/>
    </row>
    <row r="89" spans="2:2">
      <c r="B89" s="30"/>
    </row>
    <row r="90" spans="2:2">
      <c r="B90" s="30"/>
    </row>
    <row r="91" spans="2:2">
      <c r="B91" s="30"/>
    </row>
    <row r="92" spans="2:2">
      <c r="B92" s="30"/>
    </row>
    <row r="93" spans="2:2">
      <c r="B93" s="30"/>
    </row>
    <row r="94" spans="2:2">
      <c r="B94" s="30"/>
    </row>
    <row r="95" spans="2:2">
      <c r="B95" s="30"/>
    </row>
    <row r="96" spans="2:2">
      <c r="B96" s="30"/>
    </row>
    <row r="97" spans="2:2">
      <c r="B97" s="30"/>
    </row>
    <row r="98" spans="2:2">
      <c r="B98" s="30"/>
    </row>
    <row r="99" spans="2:2">
      <c r="B99" s="30"/>
    </row>
    <row r="100" spans="2:2">
      <c r="B100" s="30"/>
    </row>
    <row r="101" spans="2:2">
      <c r="B101" s="30"/>
    </row>
    <row r="102" spans="2:2">
      <c r="B102" s="30"/>
    </row>
    <row r="103" spans="2:2">
      <c r="B103" s="30"/>
    </row>
    <row r="104" spans="2:2">
      <c r="B104" s="30"/>
    </row>
    <row r="105" spans="2:2">
      <c r="B105" s="30"/>
    </row>
    <row r="106" spans="2:2">
      <c r="B106" s="30"/>
    </row>
    <row r="107" spans="2:2">
      <c r="B107" s="30"/>
    </row>
    <row r="108" spans="2:2">
      <c r="B108" s="30"/>
    </row>
    <row r="109" spans="2:2">
      <c r="B109" s="30"/>
    </row>
    <row r="110" spans="2:2">
      <c r="B110" s="30"/>
    </row>
    <row r="111" spans="2:2">
      <c r="B111" s="30"/>
    </row>
    <row r="112" spans="2:2">
      <c r="B112" s="30"/>
    </row>
    <row r="113" spans="2:2">
      <c r="B113" s="30"/>
    </row>
    <row r="114" spans="2:2">
      <c r="B114" s="30"/>
    </row>
    <row r="115" spans="2:2">
      <c r="B115" s="30"/>
    </row>
    <row r="116" spans="2:2">
      <c r="B116" s="30"/>
    </row>
    <row r="117" spans="2:2">
      <c r="B117" s="30"/>
    </row>
    <row r="118" spans="2:2">
      <c r="B118" s="30"/>
    </row>
    <row r="119" spans="2:2">
      <c r="B119" s="30"/>
    </row>
    <row r="120" spans="2:2">
      <c r="B120" s="30"/>
    </row>
    <row r="121" spans="2:2">
      <c r="B121" s="30"/>
    </row>
    <row r="122" spans="2:2">
      <c r="B122" s="30"/>
    </row>
    <row r="123" spans="2:2">
      <c r="B123" s="30"/>
    </row>
    <row r="124" spans="2:2">
      <c r="B124" s="30"/>
    </row>
    <row r="125" spans="2:2">
      <c r="B125" s="30"/>
    </row>
    <row r="126" spans="2:2">
      <c r="B126" s="30"/>
    </row>
    <row r="127" spans="2:2">
      <c r="B127" s="30"/>
    </row>
    <row r="128" spans="2:2">
      <c r="B128" s="30"/>
    </row>
    <row r="129" spans="2:2">
      <c r="B129" s="30"/>
    </row>
    <row r="130" spans="2:2">
      <c r="B130" s="30"/>
    </row>
    <row r="131" spans="2:2">
      <c r="B131" s="30"/>
    </row>
    <row r="132" spans="2:2">
      <c r="B132" s="30"/>
    </row>
    <row r="133" spans="2:2">
      <c r="B133" s="30"/>
    </row>
    <row r="134" spans="2:2">
      <c r="B134" s="30"/>
    </row>
    <row r="135" spans="2:2">
      <c r="B135" s="30"/>
    </row>
    <row r="136" spans="2:2">
      <c r="B136" s="30"/>
    </row>
    <row r="137" spans="2:2">
      <c r="B137" s="30"/>
    </row>
    <row r="138" spans="2:2">
      <c r="B138" s="30"/>
    </row>
    <row r="139" spans="2:2">
      <c r="B139" s="30"/>
    </row>
    <row r="140" spans="2:2">
      <c r="B140" s="30"/>
    </row>
    <row r="141" spans="2:2">
      <c r="B141" s="30"/>
    </row>
    <row r="142" spans="2:2">
      <c r="B142" s="30"/>
    </row>
    <row r="143" spans="2:2">
      <c r="B143" s="30"/>
    </row>
    <row r="144" spans="2:2">
      <c r="B144" s="30"/>
    </row>
    <row r="145" spans="2:2">
      <c r="B145" s="30"/>
    </row>
    <row r="146" spans="2:2">
      <c r="B146" s="30"/>
    </row>
    <row r="147" spans="2:2">
      <c r="B147" s="30"/>
    </row>
    <row r="148" spans="2:2">
      <c r="B148" s="30"/>
    </row>
    <row r="149" spans="2:2">
      <c r="B149" s="30"/>
    </row>
    <row r="150" spans="2:2">
      <c r="B150" s="30"/>
    </row>
    <row r="151" spans="2:2">
      <c r="B151" s="30"/>
    </row>
    <row r="152" spans="2:2">
      <c r="B152" s="30"/>
    </row>
    <row r="153" spans="2:2">
      <c r="B153" s="30"/>
    </row>
    <row r="154" spans="2:2">
      <c r="B154" s="30"/>
    </row>
    <row r="155" spans="2:2">
      <c r="B155" s="30"/>
    </row>
    <row r="156" spans="2:2">
      <c r="B156" s="30"/>
    </row>
    <row r="157" spans="2:2">
      <c r="B157" s="30"/>
    </row>
    <row r="158" spans="2:2">
      <c r="B158" s="30"/>
    </row>
    <row r="159" spans="2:2">
      <c r="B159" s="30"/>
    </row>
    <row r="160" spans="2:2">
      <c r="B160" s="30"/>
    </row>
    <row r="161" spans="2:2">
      <c r="B161" s="30"/>
    </row>
    <row r="162" spans="2:2">
      <c r="B162" s="30"/>
    </row>
    <row r="163" spans="2:2">
      <c r="B163" s="30"/>
    </row>
    <row r="164" spans="2:2">
      <c r="B164" s="30"/>
    </row>
    <row r="165" spans="2:2">
      <c r="B165" s="30"/>
    </row>
    <row r="166" spans="2:2">
      <c r="B166" s="30"/>
    </row>
    <row r="167" spans="2:2">
      <c r="B167" s="30"/>
    </row>
    <row r="168" spans="2:2">
      <c r="B168" s="30"/>
    </row>
    <row r="169" spans="2:2">
      <c r="B169" s="30"/>
    </row>
    <row r="170" spans="2:2">
      <c r="B170" s="30"/>
    </row>
    <row r="171" spans="2:2">
      <c r="B171" s="30"/>
    </row>
    <row r="172" spans="2:2">
      <c r="B172" s="30"/>
    </row>
    <row r="173" spans="2:2">
      <c r="B173" s="30"/>
    </row>
    <row r="174" spans="2:2">
      <c r="B174" s="30"/>
    </row>
    <row r="175" spans="2:2">
      <c r="B175" s="30"/>
    </row>
    <row r="176" spans="2:2">
      <c r="B176" s="30"/>
    </row>
    <row r="177" spans="2:2">
      <c r="B177" s="30"/>
    </row>
    <row r="178" spans="2:2">
      <c r="B178" s="30"/>
    </row>
    <row r="179" spans="2:2">
      <c r="B179" s="30"/>
    </row>
    <row r="180" spans="2:2">
      <c r="B180" s="30"/>
    </row>
    <row r="181" spans="2:2">
      <c r="B181" s="30"/>
    </row>
    <row r="182" spans="2:2">
      <c r="B182" s="30"/>
    </row>
    <row r="183" spans="2:2">
      <c r="B183" s="30"/>
    </row>
    <row r="184" spans="2:2">
      <c r="B184" s="30"/>
    </row>
    <row r="185" spans="2:2">
      <c r="B185" s="30"/>
    </row>
    <row r="186" spans="2:2">
      <c r="B186" s="30"/>
    </row>
    <row r="187" spans="2:2">
      <c r="B187" s="30"/>
    </row>
    <row r="188" spans="2:2">
      <c r="B188" s="30"/>
    </row>
    <row r="189" spans="2:2">
      <c r="B189" s="30"/>
    </row>
    <row r="190" spans="2:2">
      <c r="B190" s="30"/>
    </row>
    <row r="191" spans="2:2">
      <c r="B191" s="30"/>
    </row>
    <row r="192" spans="2:2">
      <c r="B192" s="30"/>
    </row>
    <row r="193" spans="2:2">
      <c r="B193" s="30"/>
    </row>
    <row r="194" spans="2:2">
      <c r="B194" s="30"/>
    </row>
    <row r="195" spans="2:2">
      <c r="B195" s="30"/>
    </row>
    <row r="196" spans="2:2">
      <c r="B196" s="30"/>
    </row>
    <row r="197" spans="2:2">
      <c r="B197" s="30"/>
    </row>
    <row r="198" spans="2:2">
      <c r="B198" s="30"/>
    </row>
    <row r="199" spans="2:2">
      <c r="B199" s="30"/>
    </row>
    <row r="200" spans="2:2">
      <c r="B200" s="30"/>
    </row>
    <row r="201" spans="2:2">
      <c r="B201" s="30"/>
    </row>
    <row r="202" spans="2:2">
      <c r="B202" s="30"/>
    </row>
    <row r="203" spans="2:2">
      <c r="B203" s="30"/>
    </row>
    <row r="204" spans="2:2">
      <c r="B204" s="30"/>
    </row>
    <row r="205" spans="2:2">
      <c r="B205" s="30"/>
    </row>
    <row r="206" spans="2:2">
      <c r="B206" s="30"/>
    </row>
    <row r="207" spans="2:2">
      <c r="B207" s="30"/>
    </row>
    <row r="208" spans="2:2">
      <c r="B208" s="30"/>
    </row>
    <row r="209" spans="2:2">
      <c r="B209" s="30"/>
    </row>
    <row r="210" spans="2:2">
      <c r="B210" s="30"/>
    </row>
    <row r="211" spans="2:2">
      <c r="B211" s="30"/>
    </row>
    <row r="212" spans="2:2">
      <c r="B212" s="30"/>
    </row>
    <row r="213" spans="2:2">
      <c r="B213" s="30"/>
    </row>
    <row r="214" spans="2:2">
      <c r="B214" s="30"/>
    </row>
    <row r="215" spans="2:2">
      <c r="B215" s="30"/>
    </row>
    <row r="216" spans="2:2">
      <c r="B216" s="30"/>
    </row>
    <row r="217" spans="2:2">
      <c r="B217" s="30"/>
    </row>
    <row r="218" spans="2:2">
      <c r="B218" s="30"/>
    </row>
    <row r="219" spans="2:2">
      <c r="B219" s="30"/>
    </row>
    <row r="220" spans="2:2">
      <c r="B220" s="30"/>
    </row>
    <row r="221" spans="2:2">
      <c r="B221" s="30"/>
    </row>
    <row r="222" spans="2:2">
      <c r="B222" s="30"/>
    </row>
    <row r="223" spans="2:2">
      <c r="B223" s="30"/>
    </row>
    <row r="224" spans="2:2">
      <c r="B224" s="30"/>
    </row>
    <row r="225" spans="2:2">
      <c r="B225" s="30"/>
    </row>
    <row r="226" spans="2:2">
      <c r="B226" s="30"/>
    </row>
    <row r="227" spans="2:2">
      <c r="B227" s="30"/>
    </row>
    <row r="228" spans="2:2">
      <c r="B228" s="30"/>
    </row>
    <row r="229" spans="2:2">
      <c r="B229" s="30"/>
    </row>
    <row r="230" spans="2:2">
      <c r="B230" s="30"/>
    </row>
    <row r="231" spans="2:2">
      <c r="B231" s="30"/>
    </row>
    <row r="232" spans="2:2">
      <c r="B232" s="30"/>
    </row>
    <row r="233" spans="2:2">
      <c r="B233" s="30"/>
    </row>
    <row r="234" spans="2:2">
      <c r="B234" s="30"/>
    </row>
    <row r="235" spans="2:2">
      <c r="B235" s="30"/>
    </row>
    <row r="236" spans="2:2">
      <c r="B236" s="30"/>
    </row>
    <row r="237" spans="2:2">
      <c r="B237" s="30"/>
    </row>
    <row r="238" spans="2:2">
      <c r="B238" s="30"/>
    </row>
    <row r="239" spans="2:2">
      <c r="B239" s="30"/>
    </row>
    <row r="240" spans="2:2">
      <c r="B240" s="30"/>
    </row>
    <row r="241" spans="2:2">
      <c r="B241" s="30"/>
    </row>
    <row r="242" spans="2:2">
      <c r="B242" s="30"/>
    </row>
    <row r="243" spans="2:2">
      <c r="B243" s="30"/>
    </row>
    <row r="244" spans="2:2">
      <c r="B244" s="30"/>
    </row>
    <row r="245" spans="2:2">
      <c r="B245" s="30"/>
    </row>
    <row r="246" spans="2:2">
      <c r="B246" s="30"/>
    </row>
    <row r="247" spans="2:2">
      <c r="B247" s="30"/>
    </row>
    <row r="248" spans="2:2">
      <c r="B248" s="30"/>
    </row>
    <row r="249" spans="2:2">
      <c r="B249" s="30"/>
    </row>
    <row r="250" spans="2:2">
      <c r="B250" s="30"/>
    </row>
    <row r="251" spans="2:2">
      <c r="B251" s="30"/>
    </row>
    <row r="252" spans="2:2">
      <c r="B252" s="30"/>
    </row>
    <row r="253" spans="2:2">
      <c r="B253" s="30"/>
    </row>
    <row r="254" spans="2:2">
      <c r="B254" s="30"/>
    </row>
    <row r="255" spans="2:2">
      <c r="B255" s="30"/>
    </row>
    <row r="256" spans="2:2">
      <c r="B256" s="30"/>
    </row>
    <row r="257" spans="2:2">
      <c r="B257" s="30"/>
    </row>
    <row r="258" spans="2:2">
      <c r="B258" s="30"/>
    </row>
    <row r="259" spans="2:2">
      <c r="B259" s="30"/>
    </row>
    <row r="260" spans="2:2">
      <c r="B260" s="30"/>
    </row>
    <row r="261" spans="2:2">
      <c r="B261" s="30"/>
    </row>
    <row r="262" spans="2:2">
      <c r="B262" s="30"/>
    </row>
    <row r="263" spans="2:2">
      <c r="B263" s="30"/>
    </row>
    <row r="264" spans="2:2">
      <c r="B264" s="30"/>
    </row>
    <row r="265" spans="2:2">
      <c r="B265" s="30"/>
    </row>
    <row r="266" spans="2:2">
      <c r="B266" s="30"/>
    </row>
    <row r="267" spans="2:2">
      <c r="B267" s="30"/>
    </row>
    <row r="268" spans="2:2">
      <c r="B268" s="30"/>
    </row>
    <row r="269" spans="2:2">
      <c r="B269" s="30"/>
    </row>
    <row r="270" spans="2:2">
      <c r="B270" s="30"/>
    </row>
    <row r="271" spans="2:2">
      <c r="B271" s="30"/>
    </row>
    <row r="272" spans="2:2">
      <c r="B272" s="30"/>
    </row>
    <row r="273" spans="2:2">
      <c r="B273" s="30"/>
    </row>
    <row r="274" spans="2:2">
      <c r="B274" s="30"/>
    </row>
    <row r="275" spans="2:2">
      <c r="B275" s="30"/>
    </row>
    <row r="276" spans="2:2">
      <c r="B276" s="30"/>
    </row>
    <row r="277" spans="2:2">
      <c r="B277" s="30"/>
    </row>
    <row r="278" spans="2:2">
      <c r="B278" s="30"/>
    </row>
    <row r="279" spans="2:2">
      <c r="B279" s="30"/>
    </row>
    <row r="280" spans="2:2">
      <c r="B280" s="30"/>
    </row>
    <row r="281" spans="2:2">
      <c r="B281" s="30"/>
    </row>
    <row r="282" spans="2:2">
      <c r="B282" s="30"/>
    </row>
    <row r="283" spans="2:2">
      <c r="B283" s="30"/>
    </row>
    <row r="284" spans="2:2">
      <c r="B284" s="30"/>
    </row>
    <row r="285" spans="2:2">
      <c r="B285" s="30"/>
    </row>
    <row r="286" spans="2:2">
      <c r="B286" s="30"/>
    </row>
    <row r="287" spans="2:2">
      <c r="B287" s="30"/>
    </row>
    <row r="288" spans="2:2">
      <c r="B288" s="30"/>
    </row>
    <row r="289" spans="2:2">
      <c r="B289" s="30"/>
    </row>
    <row r="290" spans="2:2">
      <c r="B290" s="30"/>
    </row>
    <row r="291" spans="2:2">
      <c r="B291" s="30"/>
    </row>
    <row r="292" spans="2:2">
      <c r="B292" s="30"/>
    </row>
    <row r="293" spans="2:2">
      <c r="B293" s="30"/>
    </row>
    <row r="294" spans="2:2">
      <c r="B294" s="30"/>
    </row>
    <row r="295" spans="2:2">
      <c r="B295" s="30"/>
    </row>
    <row r="296" spans="2:2">
      <c r="B296" s="30"/>
    </row>
    <row r="297" spans="2:2">
      <c r="B297" s="30"/>
    </row>
    <row r="298" spans="2:2">
      <c r="B298" s="30"/>
    </row>
    <row r="299" spans="2:2">
      <c r="B299" s="30"/>
    </row>
    <row r="300" spans="2:2">
      <c r="B300" s="30"/>
    </row>
    <row r="301" spans="2:2">
      <c r="B301" s="30"/>
    </row>
    <row r="302" spans="2:2">
      <c r="B302" s="30"/>
    </row>
    <row r="303" spans="2:2">
      <c r="B303" s="30"/>
    </row>
    <row r="304" spans="2:2">
      <c r="B304" s="30"/>
    </row>
    <row r="305" spans="2:2">
      <c r="B305" s="30"/>
    </row>
    <row r="306" spans="2:2">
      <c r="B306" s="30"/>
    </row>
    <row r="307" spans="2:2">
      <c r="B307" s="30"/>
    </row>
    <row r="308" spans="2:2">
      <c r="B308" s="30"/>
    </row>
    <row r="309" spans="2:2">
      <c r="B309" s="30"/>
    </row>
    <row r="310" spans="2:2">
      <c r="B310" s="30"/>
    </row>
    <row r="311" spans="2:2">
      <c r="B311" s="30"/>
    </row>
    <row r="312" spans="2:2">
      <c r="B312" s="30"/>
    </row>
    <row r="313" spans="2:2">
      <c r="B313" s="30"/>
    </row>
    <row r="314" spans="2:2">
      <c r="B314" s="30"/>
    </row>
    <row r="315" spans="2:2">
      <c r="B315" s="30"/>
    </row>
    <row r="316" spans="2:2">
      <c r="B316" s="30"/>
    </row>
    <row r="317" spans="2:2">
      <c r="B317" s="30"/>
    </row>
    <row r="318" spans="2:2">
      <c r="B318" s="30"/>
    </row>
    <row r="319" spans="2:2">
      <c r="B319" s="30"/>
    </row>
    <row r="320" spans="2:2">
      <c r="B320" s="30"/>
    </row>
    <row r="321" spans="2:2">
      <c r="B321" s="30"/>
    </row>
    <row r="322" spans="2:2">
      <c r="B322" s="30"/>
    </row>
    <row r="323" spans="2:2">
      <c r="B323" s="30"/>
    </row>
    <row r="324" spans="2:2">
      <c r="B324" s="30"/>
    </row>
    <row r="325" spans="2:2">
      <c r="B325" s="30"/>
    </row>
    <row r="326" spans="2:2">
      <c r="B326" s="30"/>
    </row>
    <row r="327" spans="2:2">
      <c r="B327" s="30"/>
    </row>
    <row r="328" spans="2:2">
      <c r="B328" s="30"/>
    </row>
    <row r="329" spans="2:2">
      <c r="B329" s="30"/>
    </row>
    <row r="330" spans="2:2">
      <c r="B330" s="30"/>
    </row>
    <row r="331" spans="2:2">
      <c r="B331" s="30"/>
    </row>
    <row r="332" spans="2:2">
      <c r="B332" s="30"/>
    </row>
    <row r="333" spans="2:2">
      <c r="B333" s="30"/>
    </row>
    <row r="334" spans="2:2">
      <c r="B334" s="30"/>
    </row>
    <row r="335" spans="2:2">
      <c r="B335" s="30"/>
    </row>
    <row r="336" spans="2:2">
      <c r="B336" s="30"/>
    </row>
    <row r="337" spans="2:2">
      <c r="B337" s="30"/>
    </row>
    <row r="338" spans="2:2">
      <c r="B338" s="30"/>
    </row>
    <row r="339" spans="2:2">
      <c r="B339" s="30"/>
    </row>
    <row r="340" spans="2:2">
      <c r="B340" s="30"/>
    </row>
    <row r="341" spans="2:2">
      <c r="B341" s="30"/>
    </row>
    <row r="342" spans="2:2">
      <c r="B342" s="30"/>
    </row>
    <row r="343" spans="2:2">
      <c r="B343" s="30"/>
    </row>
    <row r="344" spans="2:2">
      <c r="B344" s="30"/>
    </row>
    <row r="345" spans="2:2">
      <c r="B345" s="30"/>
    </row>
    <row r="346" spans="2:2">
      <c r="B346" s="30"/>
    </row>
    <row r="347" spans="2:2">
      <c r="B347" s="30"/>
    </row>
    <row r="348" spans="2:2">
      <c r="B348" s="30"/>
    </row>
    <row r="349" spans="2:2">
      <c r="B349" s="30"/>
    </row>
    <row r="350" spans="2:2">
      <c r="B350" s="30"/>
    </row>
    <row r="351" spans="2:2">
      <c r="B351" s="30"/>
    </row>
    <row r="352" spans="2:2">
      <c r="B352" s="30"/>
    </row>
    <row r="353" spans="2:2">
      <c r="B353" s="30"/>
    </row>
    <row r="354" spans="2:2">
      <c r="B354" s="30"/>
    </row>
    <row r="355" spans="2:2">
      <c r="B355" s="30"/>
    </row>
    <row r="356" spans="2:2">
      <c r="B356" s="30"/>
    </row>
    <row r="357" spans="2:2">
      <c r="B357" s="30"/>
    </row>
    <row r="358" spans="2:2">
      <c r="B358" s="30"/>
    </row>
    <row r="359" spans="2:2">
      <c r="B359" s="30"/>
    </row>
    <row r="360" spans="2:2">
      <c r="B360" s="30"/>
    </row>
    <row r="361" spans="2:2">
      <c r="B361" s="30"/>
    </row>
    <row r="362" spans="2:2">
      <c r="B362" s="30"/>
    </row>
    <row r="363" spans="2:2">
      <c r="B363" s="30"/>
    </row>
    <row r="364" spans="2:2">
      <c r="B364" s="30"/>
    </row>
    <row r="365" spans="2:2">
      <c r="B365" s="30"/>
    </row>
    <row r="366" spans="2:2">
      <c r="B366" s="30"/>
    </row>
    <row r="367" spans="2:2">
      <c r="B367" s="30"/>
    </row>
    <row r="368" spans="2:2">
      <c r="B368" s="30"/>
    </row>
    <row r="369" spans="2:2">
      <c r="B369" s="30"/>
    </row>
    <row r="370" spans="2:2">
      <c r="B370" s="30"/>
    </row>
    <row r="371" spans="2:2">
      <c r="B371" s="30"/>
    </row>
    <row r="372" spans="2:2">
      <c r="B372" s="30"/>
    </row>
    <row r="373" spans="2:2">
      <c r="B373" s="30"/>
    </row>
    <row r="374" spans="2:2">
      <c r="B374" s="30"/>
    </row>
    <row r="375" spans="2:2">
      <c r="B375" s="30"/>
    </row>
    <row r="376" spans="2:2">
      <c r="B376" s="30"/>
    </row>
    <row r="377" spans="2:2">
      <c r="B377" s="30"/>
    </row>
    <row r="378" spans="2:2">
      <c r="B378" s="30"/>
    </row>
    <row r="379" spans="2:2">
      <c r="B379" s="30"/>
    </row>
    <row r="380" spans="2:2">
      <c r="B380" s="30"/>
    </row>
    <row r="381" spans="2:2">
      <c r="B381" s="30"/>
    </row>
    <row r="382" spans="2:2">
      <c r="B382" s="30"/>
    </row>
    <row r="383" spans="2:2">
      <c r="B383" s="30"/>
    </row>
    <row r="384" spans="2:2">
      <c r="B384" s="30"/>
    </row>
    <row r="385" spans="2:2">
      <c r="B385" s="30"/>
    </row>
    <row r="386" spans="2:2">
      <c r="B386" s="30"/>
    </row>
    <row r="387" spans="2:2">
      <c r="B387" s="30"/>
    </row>
    <row r="388" spans="2:2">
      <c r="B388" s="30"/>
    </row>
    <row r="389" spans="2:2">
      <c r="B389" s="30"/>
    </row>
    <row r="390" spans="2:2">
      <c r="B390" s="30"/>
    </row>
    <row r="391" spans="2:2">
      <c r="B391" s="30"/>
    </row>
    <row r="392" spans="2:2">
      <c r="B392" s="30"/>
    </row>
    <row r="393" spans="2:2">
      <c r="B393" s="30"/>
    </row>
    <row r="394" spans="2:2">
      <c r="B394" s="30"/>
    </row>
    <row r="395" spans="2:2">
      <c r="B395" s="30"/>
    </row>
    <row r="396" spans="2:2">
      <c r="B396" s="30"/>
    </row>
    <row r="397" spans="2:2">
      <c r="B397" s="30"/>
    </row>
    <row r="398" spans="2:2">
      <c r="B398" s="30"/>
    </row>
    <row r="399" spans="2:2">
      <c r="B399" s="30"/>
    </row>
    <row r="400" spans="2:2">
      <c r="B400" s="30"/>
    </row>
    <row r="401" spans="2:2">
      <c r="B401" s="30"/>
    </row>
    <row r="402" spans="2:2">
      <c r="B402" s="30"/>
    </row>
    <row r="403" spans="2:2">
      <c r="B403" s="30"/>
    </row>
    <row r="404" spans="2:2">
      <c r="B404" s="30"/>
    </row>
    <row r="405" spans="2:2">
      <c r="B405" s="30"/>
    </row>
    <row r="406" spans="2:2">
      <c r="B406" s="30"/>
    </row>
    <row r="407" spans="2:2">
      <c r="B407" s="30"/>
    </row>
    <row r="408" spans="2:2">
      <c r="B408" s="30"/>
    </row>
    <row r="409" spans="2:2">
      <c r="B409" s="30"/>
    </row>
    <row r="410" spans="2:2">
      <c r="B410" s="30"/>
    </row>
    <row r="411" spans="2:2">
      <c r="B411" s="30"/>
    </row>
    <row r="412" spans="2:2">
      <c r="B412" s="30"/>
    </row>
    <row r="413" spans="2:2">
      <c r="B413" s="30"/>
    </row>
    <row r="414" spans="2:2">
      <c r="B414" s="30"/>
    </row>
    <row r="415" spans="2:2">
      <c r="B415" s="30"/>
    </row>
    <row r="416" spans="2:2">
      <c r="B416" s="30"/>
    </row>
    <row r="417" spans="2:2">
      <c r="B417" s="30"/>
    </row>
    <row r="418" spans="2:2">
      <c r="B418" s="30"/>
    </row>
    <row r="419" spans="2:2">
      <c r="B419" s="30"/>
    </row>
    <row r="420" spans="2:2">
      <c r="B420" s="30"/>
    </row>
    <row r="421" spans="2:2">
      <c r="B421" s="30"/>
    </row>
    <row r="422" spans="2:2">
      <c r="B422" s="30"/>
    </row>
    <row r="423" spans="2:2">
      <c r="B423" s="30"/>
    </row>
    <row r="424" spans="2:2">
      <c r="B424" s="30"/>
    </row>
    <row r="425" spans="2:2">
      <c r="B425" s="30"/>
    </row>
    <row r="426" spans="2:2">
      <c r="B426" s="30"/>
    </row>
    <row r="427" spans="2:2">
      <c r="B427" s="30"/>
    </row>
    <row r="428" spans="2:2">
      <c r="B428" s="30"/>
    </row>
    <row r="429" spans="2:2">
      <c r="B429" s="30"/>
    </row>
    <row r="430" spans="2:2">
      <c r="B430" s="30"/>
    </row>
    <row r="431" spans="2:2">
      <c r="B431" s="30"/>
    </row>
    <row r="432" spans="2:2">
      <c r="B432" s="30"/>
    </row>
    <row r="433" spans="2:2">
      <c r="B433" s="30"/>
    </row>
    <row r="434" spans="2:2">
      <c r="B434" s="30"/>
    </row>
    <row r="435" spans="2:2">
      <c r="B435" s="30"/>
    </row>
    <row r="436" spans="2:2">
      <c r="B436" s="30"/>
    </row>
    <row r="437" spans="2:2">
      <c r="B437" s="30"/>
    </row>
    <row r="438" spans="2:2">
      <c r="B438" s="30"/>
    </row>
    <row r="439" spans="2:2">
      <c r="B439" s="30"/>
    </row>
    <row r="440" spans="2:2">
      <c r="B440" s="30"/>
    </row>
    <row r="441" spans="2:2">
      <c r="B441" s="30"/>
    </row>
    <row r="442" spans="2:2">
      <c r="B442" s="30"/>
    </row>
    <row r="443" spans="2:2">
      <c r="B443" s="30"/>
    </row>
    <row r="444" spans="2:2">
      <c r="B444" s="30"/>
    </row>
    <row r="445" spans="2:2">
      <c r="B445" s="30"/>
    </row>
    <row r="446" spans="2:2">
      <c r="B446" s="30"/>
    </row>
    <row r="447" spans="2:2">
      <c r="B447" s="30"/>
    </row>
    <row r="448" spans="2:2">
      <c r="B448" s="30"/>
    </row>
    <row r="449" spans="2:2">
      <c r="B449" s="30"/>
    </row>
    <row r="450" spans="2:2">
      <c r="B450" s="30"/>
    </row>
    <row r="451" spans="2:2">
      <c r="B451" s="30"/>
    </row>
    <row r="452" spans="2:2">
      <c r="B452" s="30"/>
    </row>
    <row r="453" spans="2:2">
      <c r="B453" s="30"/>
    </row>
    <row r="454" spans="2:2">
      <c r="B454" s="30"/>
    </row>
    <row r="455" spans="2:2">
      <c r="B455" s="30"/>
    </row>
    <row r="456" spans="2:2">
      <c r="B456" s="30"/>
    </row>
    <row r="457" spans="2:2">
      <c r="B457" s="30"/>
    </row>
    <row r="458" spans="2:2">
      <c r="B458" s="30"/>
    </row>
    <row r="459" spans="2:2">
      <c r="B459" s="30"/>
    </row>
    <row r="460" spans="2:2">
      <c r="B460" s="30"/>
    </row>
    <row r="461" spans="2:2">
      <c r="B461" s="30"/>
    </row>
    <row r="462" spans="2:2">
      <c r="B462" s="30"/>
    </row>
    <row r="463" spans="2:2">
      <c r="B463" s="30"/>
    </row>
    <row r="464" spans="2:2">
      <c r="B464" s="30"/>
    </row>
    <row r="465" spans="2:2">
      <c r="B465" s="30"/>
    </row>
    <row r="466" spans="2:2">
      <c r="B466" s="30"/>
    </row>
    <row r="467" spans="2:2">
      <c r="B467" s="30"/>
    </row>
    <row r="468" spans="2:2">
      <c r="B468" s="30"/>
    </row>
    <row r="469" spans="2:2">
      <c r="B469" s="30"/>
    </row>
    <row r="470" spans="2:2">
      <c r="B470" s="30"/>
    </row>
    <row r="471" spans="2:2">
      <c r="B471" s="30"/>
    </row>
    <row r="472" spans="2:2">
      <c r="B472" s="30"/>
    </row>
    <row r="473" spans="2:2">
      <c r="B473" s="30"/>
    </row>
    <row r="474" spans="2:2">
      <c r="B474" s="30"/>
    </row>
    <row r="475" spans="2:2">
      <c r="B475" s="30"/>
    </row>
    <row r="476" spans="2:2">
      <c r="B476" s="30"/>
    </row>
    <row r="477" spans="2:2">
      <c r="B477" s="30"/>
    </row>
    <row r="478" spans="2:2">
      <c r="B478" s="30"/>
    </row>
    <row r="479" spans="2:2">
      <c r="B479" s="30"/>
    </row>
    <row r="480" spans="2:2">
      <c r="B480" s="30"/>
    </row>
  </sheetData>
  <mergeCells count="15">
    <mergeCell ref="A2:H2"/>
    <mergeCell ref="A3:H3"/>
    <mergeCell ref="A31:D31"/>
    <mergeCell ref="A37:E37"/>
    <mergeCell ref="A27:H27"/>
    <mergeCell ref="A33:H33"/>
    <mergeCell ref="F5:G5"/>
    <mergeCell ref="A8:H8"/>
    <mergeCell ref="A9:H9"/>
    <mergeCell ref="A22:H22"/>
    <mergeCell ref="C5:D5"/>
    <mergeCell ref="B5:B6"/>
    <mergeCell ref="H5:H6"/>
    <mergeCell ref="A5:A6"/>
    <mergeCell ref="E5:E6"/>
  </mergeCells>
  <phoneticPr fontId="17" type="noConversion"/>
  <printOptions horizontalCentered="1"/>
  <pageMargins left="0.19685039370078741" right="0.19685039370078741" top="0.39370078740157483" bottom="0.39370078740157483" header="0" footer="0"/>
  <pageSetup paperSize="9" scale="5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zoomScale="89" zoomScaleNormal="70" zoomScaleSheetLayoutView="89" zoomScalePageLayoutView="73" workbookViewId="0">
      <selection activeCell="C22" sqref="C22"/>
    </sheetView>
  </sheetViews>
  <sheetFormatPr defaultRowHeight="61.5" customHeight="1"/>
  <cols>
    <col min="1" max="1" width="6.42578125" customWidth="1"/>
    <col min="2" max="2" width="31.5703125" customWidth="1"/>
    <col min="3" max="3" width="52.85546875" customWidth="1"/>
    <col min="4" max="4" width="21" customWidth="1"/>
    <col min="5" max="5" width="19.85546875" customWidth="1"/>
    <col min="6" max="6" width="19.7109375" customWidth="1"/>
    <col min="7" max="7" width="19.42578125" customWidth="1"/>
    <col min="8" max="8" width="101.28515625" customWidth="1"/>
  </cols>
  <sheetData>
    <row r="1" spans="1:9" ht="23.25" customHeight="1">
      <c r="G1" s="6"/>
      <c r="H1" s="13" t="s">
        <v>142</v>
      </c>
      <c r="I1" s="5"/>
    </row>
    <row r="2" spans="1:9" ht="44.25" customHeight="1">
      <c r="A2" s="324" t="s">
        <v>188</v>
      </c>
      <c r="B2" s="324"/>
      <c r="C2" s="324"/>
      <c r="D2" s="324"/>
      <c r="E2" s="324"/>
      <c r="F2" s="324"/>
      <c r="G2" s="324"/>
      <c r="H2" s="324"/>
    </row>
    <row r="3" spans="1:9" ht="19.5" customHeight="1">
      <c r="A3" s="88"/>
      <c r="B3" s="88"/>
      <c r="C3" s="88"/>
      <c r="D3" s="88"/>
      <c r="E3" s="88"/>
      <c r="F3" s="88"/>
      <c r="G3" s="88"/>
      <c r="H3" s="88"/>
    </row>
    <row r="4" spans="1:9" ht="169.5" customHeight="1">
      <c r="A4" s="12" t="s">
        <v>133</v>
      </c>
      <c r="B4" s="12" t="s">
        <v>134</v>
      </c>
      <c r="C4" s="12" t="s">
        <v>135</v>
      </c>
      <c r="D4" s="12" t="s">
        <v>140</v>
      </c>
      <c r="E4" s="12" t="s">
        <v>137</v>
      </c>
      <c r="F4" s="12" t="s">
        <v>136</v>
      </c>
      <c r="G4" s="12" t="s">
        <v>138</v>
      </c>
      <c r="H4" s="12" t="s">
        <v>139</v>
      </c>
    </row>
    <row r="5" spans="1:9" ht="45" customHeight="1">
      <c r="A5" s="85">
        <v>1</v>
      </c>
      <c r="B5" s="329" t="s">
        <v>170</v>
      </c>
      <c r="C5" s="118" t="s">
        <v>210</v>
      </c>
      <c r="D5" s="329" t="s">
        <v>217</v>
      </c>
      <c r="E5" s="116" t="s">
        <v>234</v>
      </c>
      <c r="F5" s="117">
        <v>115.2</v>
      </c>
      <c r="G5" s="118"/>
      <c r="H5" s="75" t="s">
        <v>235</v>
      </c>
    </row>
    <row r="6" spans="1:9" ht="42" customHeight="1">
      <c r="A6" s="85">
        <v>2</v>
      </c>
      <c r="B6" s="330"/>
      <c r="C6" s="118" t="s">
        <v>171</v>
      </c>
      <c r="D6" s="330"/>
      <c r="E6" s="21" t="s">
        <v>172</v>
      </c>
      <c r="F6" s="118">
        <v>532.20000000000005</v>
      </c>
      <c r="G6" s="118"/>
      <c r="H6" s="75" t="s">
        <v>208</v>
      </c>
    </row>
    <row r="7" spans="1:9" ht="122.25" customHeight="1">
      <c r="A7" s="85">
        <v>3</v>
      </c>
      <c r="B7" s="330"/>
      <c r="C7" s="118" t="s">
        <v>194</v>
      </c>
      <c r="D7" s="330"/>
      <c r="E7" s="21" t="s">
        <v>195</v>
      </c>
      <c r="F7" s="118">
        <v>250</v>
      </c>
      <c r="G7" s="118">
        <v>60</v>
      </c>
      <c r="H7" s="75" t="s">
        <v>236</v>
      </c>
    </row>
    <row r="8" spans="1:9" ht="63.75" customHeight="1">
      <c r="A8" s="85">
        <v>4</v>
      </c>
      <c r="B8" s="330"/>
      <c r="C8" s="118" t="s">
        <v>216</v>
      </c>
      <c r="D8" s="330"/>
      <c r="E8" s="21" t="s">
        <v>173</v>
      </c>
      <c r="F8" s="111">
        <v>97.9</v>
      </c>
      <c r="G8" s="118">
        <v>10</v>
      </c>
      <c r="H8" s="75" t="s">
        <v>237</v>
      </c>
    </row>
    <row r="9" spans="1:9" ht="163.5" customHeight="1">
      <c r="A9" s="85">
        <v>5</v>
      </c>
      <c r="B9" s="330"/>
      <c r="C9" s="118" t="s">
        <v>174</v>
      </c>
      <c r="D9" s="330"/>
      <c r="E9" s="21" t="s">
        <v>175</v>
      </c>
      <c r="F9" s="111">
        <v>129.5</v>
      </c>
      <c r="G9" s="118">
        <v>12</v>
      </c>
      <c r="H9" s="75" t="s">
        <v>238</v>
      </c>
    </row>
    <row r="10" spans="1:9" ht="58.5" customHeight="1">
      <c r="A10" s="85">
        <v>6</v>
      </c>
      <c r="B10" s="330"/>
      <c r="C10" s="118" t="s">
        <v>176</v>
      </c>
      <c r="D10" s="330"/>
      <c r="E10" s="21" t="s">
        <v>177</v>
      </c>
      <c r="F10" s="22">
        <v>1523.3</v>
      </c>
      <c r="G10" s="118"/>
      <c r="H10" s="75" t="s">
        <v>211</v>
      </c>
    </row>
    <row r="11" spans="1:9" ht="60" customHeight="1">
      <c r="A11" s="85">
        <v>7</v>
      </c>
      <c r="B11" s="330"/>
      <c r="C11" s="118" t="s">
        <v>178</v>
      </c>
      <c r="D11" s="330"/>
      <c r="E11" s="21" t="s">
        <v>179</v>
      </c>
      <c r="F11" s="22">
        <v>65.099999999999994</v>
      </c>
      <c r="G11" s="118"/>
      <c r="H11" s="75" t="s">
        <v>212</v>
      </c>
    </row>
    <row r="12" spans="1:9" ht="104.25" customHeight="1">
      <c r="A12" s="85">
        <v>8</v>
      </c>
      <c r="B12" s="330"/>
      <c r="C12" s="118" t="s">
        <v>213</v>
      </c>
      <c r="D12" s="330"/>
      <c r="E12" s="21"/>
      <c r="F12" s="22">
        <v>500</v>
      </c>
      <c r="G12" s="118"/>
      <c r="H12" s="75" t="s">
        <v>214</v>
      </c>
    </row>
    <row r="13" spans="1:9" ht="101.25" customHeight="1">
      <c r="A13" s="85">
        <v>9</v>
      </c>
      <c r="B13" s="330"/>
      <c r="C13" s="118" t="s">
        <v>215</v>
      </c>
      <c r="D13" s="331"/>
      <c r="E13" s="21"/>
      <c r="F13" s="22">
        <v>197</v>
      </c>
      <c r="G13" s="118">
        <v>13</v>
      </c>
      <c r="H13" s="75" t="s">
        <v>239</v>
      </c>
    </row>
    <row r="14" spans="1:9" ht="44.25" customHeight="1">
      <c r="A14" s="85">
        <v>10</v>
      </c>
      <c r="B14" s="331"/>
      <c r="C14" s="118" t="s">
        <v>220</v>
      </c>
      <c r="D14" s="118" t="s">
        <v>218</v>
      </c>
      <c r="E14" s="21"/>
      <c r="F14" s="22">
        <v>1411.7</v>
      </c>
      <c r="G14" s="118"/>
      <c r="H14" s="75" t="s">
        <v>219</v>
      </c>
    </row>
    <row r="15" spans="1:9" ht="25.5" customHeight="1">
      <c r="A15" s="325" t="s">
        <v>85</v>
      </c>
      <c r="B15" s="325"/>
      <c r="C15" s="325"/>
      <c r="D15" s="325"/>
      <c r="E15" s="23"/>
      <c r="F15" s="172">
        <f>SUM(F5:F14)</f>
        <v>4821.9000000000005</v>
      </c>
      <c r="G15" s="24"/>
      <c r="H15" s="24"/>
    </row>
    <row r="16" spans="1:9" ht="24.75" customHeight="1">
      <c r="A16" s="173"/>
      <c r="B16" s="173"/>
      <c r="C16" s="173"/>
      <c r="D16" s="173"/>
      <c r="E16" s="174"/>
      <c r="F16" s="175"/>
      <c r="G16" s="176"/>
      <c r="H16" s="176"/>
    </row>
    <row r="17" spans="1:8" ht="24" customHeight="1">
      <c r="A17" s="326" t="s">
        <v>189</v>
      </c>
      <c r="B17" s="326"/>
      <c r="C17" s="326"/>
      <c r="D17" s="326"/>
      <c r="E17" s="326"/>
      <c r="F17" s="326"/>
      <c r="G17" s="326"/>
      <c r="H17" s="326"/>
    </row>
    <row r="18" spans="1:8" ht="21.75" customHeight="1">
      <c r="A18" s="89"/>
      <c r="B18" s="89"/>
      <c r="C18" s="89"/>
      <c r="D18" s="89"/>
      <c r="E18" s="89"/>
      <c r="F18" s="89"/>
      <c r="G18" s="89"/>
      <c r="H18" s="89"/>
    </row>
    <row r="19" spans="1:8" ht="20.25" customHeight="1">
      <c r="A19" s="328" t="s">
        <v>199</v>
      </c>
      <c r="B19" s="328"/>
      <c r="C19" s="237"/>
      <c r="D19" s="237"/>
      <c r="E19" s="238"/>
    </row>
    <row r="20" spans="1:8" ht="21" customHeight="1">
      <c r="A20" s="327" t="s">
        <v>251</v>
      </c>
      <c r="B20" s="327"/>
      <c r="C20" s="327"/>
      <c r="D20" s="327"/>
      <c r="E20" s="327"/>
    </row>
    <row r="21" spans="1:8" ht="61.5" customHeight="1">
      <c r="B21" s="49"/>
    </row>
    <row r="22" spans="1:8" ht="61.5" customHeight="1">
      <c r="B22" s="48"/>
    </row>
    <row r="23" spans="1:8" ht="61.5" customHeight="1">
      <c r="B23" s="49"/>
    </row>
  </sheetData>
  <mergeCells count="7">
    <mergeCell ref="A2:H2"/>
    <mergeCell ref="A15:D15"/>
    <mergeCell ref="A17:H17"/>
    <mergeCell ref="A20:E20"/>
    <mergeCell ref="A19:B19"/>
    <mergeCell ref="B5:B14"/>
    <mergeCell ref="D5:D1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Аналит.отчет</vt:lpstr>
      <vt:lpstr>Диагностика</vt:lpstr>
      <vt:lpstr>Расчет ИФО</vt:lpstr>
      <vt:lpstr>Инвест. проекты</vt:lpstr>
      <vt:lpstr>Аналит.отчет!Заголовки_для_печати</vt:lpstr>
      <vt:lpstr>Диагностика!Заголовки_для_печати</vt:lpstr>
      <vt:lpstr>'Расчет ИФО'!Заголовки_для_печати</vt:lpstr>
      <vt:lpstr>Диагностика!Область_печати</vt:lpstr>
      <vt:lpstr>'Инвест. проекты'!Область_печати</vt:lpstr>
    </vt:vector>
  </TitlesOfParts>
  <Company>AoIR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Шевлякова</cp:lastModifiedBy>
  <cp:lastPrinted>2019-04-30T05:47:45Z</cp:lastPrinted>
  <dcterms:created xsi:type="dcterms:W3CDTF">2006-03-06T08:26:24Z</dcterms:created>
  <dcterms:modified xsi:type="dcterms:W3CDTF">2020-04-24T01:14:45Z</dcterms:modified>
</cp:coreProperties>
</file>